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GI\Desktop\"/>
    </mc:Choice>
  </mc:AlternateContent>
  <bookViews>
    <workbookView xWindow="0" yWindow="0" windowWidth="12480" windowHeight="9330"/>
  </bookViews>
  <sheets>
    <sheet name="tablero de mandos" sheetId="5" r:id="rId1"/>
    <sheet name="Hoja1" sheetId="6" r:id="rId2"/>
  </sheets>
  <definedNames>
    <definedName name="_xlnm._FilterDatabase" localSheetId="0" hidden="1">'tablero de mandos'!$A$5:$BS$66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4" i="6" l="1"/>
  <c r="E54" i="6"/>
  <c r="F54" i="6"/>
  <c r="G54" i="6"/>
  <c r="H54" i="6"/>
  <c r="I54" i="6"/>
  <c r="J54" i="6"/>
  <c r="K54" i="6"/>
  <c r="D54" i="6"/>
  <c r="Q21" i="5" l="1"/>
  <c r="R41" i="5" l="1"/>
  <c r="Q59" i="5" l="1"/>
  <c r="Q38" i="5" l="1"/>
  <c r="R32" i="5"/>
  <c r="R38" i="5" l="1"/>
  <c r="L59" i="5" l="1"/>
  <c r="L38" i="5" l="1"/>
  <c r="L60" i="5"/>
</calcChain>
</file>

<file path=xl/comments1.xml><?xml version="1.0" encoding="utf-8"?>
<comments xmlns="http://schemas.openxmlformats.org/spreadsheetml/2006/main">
  <authors>
    <author>Planeacion</author>
  </authors>
  <commentList>
    <comment ref="G68" authorId="0" shapeId="0">
      <text>
        <r>
          <rPr>
            <b/>
            <sz val="9"/>
            <color indexed="81"/>
            <rFont val="Tahoma"/>
            <family val="2"/>
          </rPr>
          <t>Planeación:</t>
        </r>
        <r>
          <rPr>
            <sz val="9"/>
            <color indexed="81"/>
            <rFont val="Tahoma"/>
            <family val="2"/>
          </rPr>
          <t xml:space="preserve">
37 MESES DE EJECUCION SOBRE 48 MESES DE PDI</t>
        </r>
      </text>
    </comment>
  </commentList>
</comments>
</file>

<file path=xl/sharedStrings.xml><?xml version="1.0" encoding="utf-8"?>
<sst xmlns="http://schemas.openxmlformats.org/spreadsheetml/2006/main" count="1051" uniqueCount="639">
  <si>
    <t xml:space="preserve">Infraestructura física y tecnológica </t>
  </si>
  <si>
    <t>Modelo de Bienestar</t>
  </si>
  <si>
    <t xml:space="preserve">Habilidades comunicativas en una segunda lengua </t>
  </si>
  <si>
    <t>ASPECTOS A EVALUAR</t>
  </si>
  <si>
    <t xml:space="preserve">Profesores </t>
  </si>
  <si>
    <t xml:space="preserve">Sistema de Aseguramiento de la Calidad </t>
  </si>
  <si>
    <t xml:space="preserve">Investigación, innovación y creación artística y cultural </t>
  </si>
  <si>
    <t xml:space="preserve">Permanencia y graduación </t>
  </si>
  <si>
    <t xml:space="preserve">DIRECCIÓN INSTITUCIONAL </t>
  </si>
  <si>
    <t xml:space="preserve">Medios Educativos </t>
  </si>
  <si>
    <t xml:space="preserve">Asesor de Investigaciones </t>
  </si>
  <si>
    <t>Egresados</t>
  </si>
  <si>
    <t>• Mantener y mejorar la infraestructura física para atender la dinámica cambiante de las labores formativas, académicas, docentes, científicas, culturales,  de extensión y administrativas de la Institución.</t>
  </si>
  <si>
    <t>Mayo de 2024</t>
  </si>
  <si>
    <t>Mayo de 2020</t>
  </si>
  <si>
    <t>Planeación</t>
  </si>
  <si>
    <t>Modernización Planta de personal</t>
  </si>
  <si>
    <t>Septiembre 2020</t>
  </si>
  <si>
    <t>Diciembre 2020</t>
  </si>
  <si>
    <t>Plan de Mantenimiento de Infraestructura Física IUCM</t>
  </si>
  <si>
    <t>01 de octubre de 2020</t>
  </si>
  <si>
    <t>18 de mayo de 2024</t>
  </si>
  <si>
    <t>Secretario General</t>
  </si>
  <si>
    <t xml:space="preserve">* 01 de Octubre de 2020 
* 01 de diciembre de 2020
* 01 de marzo de 2022
</t>
  </si>
  <si>
    <t xml:space="preserve">* 30 de Noviembre de 2020
* 28 de Febrero de 2022
* 31 de Mayo de 2022
</t>
  </si>
  <si>
    <t>PROGRAMA</t>
  </si>
  <si>
    <t>Recursos Ejecutados PFI/Recursos Recibidos PFI</t>
  </si>
  <si>
    <t>Procesos Gestión Financiera y Contable
Planeación</t>
  </si>
  <si>
    <t>17 mayo de 2024</t>
  </si>
  <si>
    <t>17 de mayo de 2024</t>
  </si>
  <si>
    <t xml:space="preserve">ASESOR BIENESTAR INSTITUCIONAL
</t>
  </si>
  <si>
    <t>Desarrollo integral de la persona y la convivencia</t>
  </si>
  <si>
    <t xml:space="preserve">Asesor TIC </t>
  </si>
  <si>
    <t>DIRECCIÓN INSTITUCIONAL</t>
  </si>
  <si>
    <t xml:space="preserve">Desarrollo, gestión y sostenibilidad institucional. </t>
  </si>
  <si>
    <t>Plan Estratégico de Comunicación Institucional</t>
  </si>
  <si>
    <t xml:space="preserve">Actividades Ejecutadas/Actividades Aprobadas. </t>
  </si>
  <si>
    <t xml:space="preserve">Octubre de 2020 </t>
  </si>
  <si>
    <t>PU. Comunicaciones</t>
  </si>
  <si>
    <t>Estrategias Ejecutadas/Estrategias Aprobadas</t>
  </si>
  <si>
    <t>Enero de 2021</t>
  </si>
  <si>
    <t>Diciembre de 2022</t>
  </si>
  <si>
    <t>Gestión de la imagen, oferta y servicios académicos de la Institución Universitaria.</t>
  </si>
  <si>
    <t>Construcción de Infraestructura Sede Norte</t>
  </si>
  <si>
    <t>Buen Gobierno</t>
  </si>
  <si>
    <t>Permanencia, graduación y convivencia estudiantil</t>
  </si>
  <si>
    <t>&lt;=10% de deserción institucional</t>
  </si>
  <si>
    <t>Modelo  Integral de Bienestar Institucional</t>
  </si>
  <si>
    <t>&gt;=100% de actividades planificadas de infraestructura nueva</t>
  </si>
  <si>
    <t>No. de requerimientos implementadas/total de requerimientos del PETI</t>
  </si>
  <si>
    <t xml:space="preserve">Fortalecimiento Institucional
</t>
  </si>
  <si>
    <t xml:space="preserve">Plan de Fortalecimiento Institucional </t>
  </si>
  <si>
    <t>Banco de Proyectos</t>
  </si>
  <si>
    <t>Desarrollo de Planta de Personal</t>
  </si>
  <si>
    <t>Gobernanza institucional</t>
  </si>
  <si>
    <t xml:space="preserve"> Gestión de la comunicación institucional</t>
  </si>
  <si>
    <t>Mecanismos y canales de comunicación   con enfoque diferencial e incluyente</t>
  </si>
  <si>
    <t>NOMBRE DEL PROYECTO</t>
  </si>
  <si>
    <t>INDICADORES</t>
  </si>
  <si>
    <t>FECHA DE INICIO</t>
  </si>
  <si>
    <t>FECHA DE FINALIZACIÓN</t>
  </si>
  <si>
    <t>RESPONSABLE</t>
  </si>
  <si>
    <t>EDUCACIÓN INTEGRAL DE CALIDAD BASADA EN LA ACADEMIA Y LA INVESTIGACIÓN</t>
  </si>
  <si>
    <t>Formación académica del docente UNIMAYOR</t>
  </si>
  <si>
    <t>Nivelación Salarial para la planta docente de la UNIMAYOR</t>
  </si>
  <si>
    <t xml:space="preserve">Ampliación planta Docente UNIMAYOR </t>
  </si>
  <si>
    <t>Actualización del sistema de evaluación docente UNIMAYOR</t>
  </si>
  <si>
    <t xml:space="preserve">Modelo de evaluación docente actualizado </t>
  </si>
  <si>
    <t>Aspectos Curriculares</t>
  </si>
  <si>
    <t>Revisión y Actualización de los aspectos curriculares de la UNIMAYOR</t>
  </si>
  <si>
    <t>Actualización curricular de los  planes de estudio con base en resultados de aprendizaje y componentes pedagógicos y de interacción.</t>
  </si>
  <si>
    <t>Mejoramiento continuo y de auto regulación institucional</t>
  </si>
  <si>
    <t>Ampliación de cobertura académica</t>
  </si>
  <si>
    <t>Renovación de programas académicos</t>
  </si>
  <si>
    <t>Autoevaluación con fines de acreditación de programas académicos</t>
  </si>
  <si>
    <t>Autoevaluación con fines de acreditación institucional</t>
  </si>
  <si>
    <t>Estudiantes</t>
  </si>
  <si>
    <t>Propiciar la formación del estudiante hacia el mejoramiento continuo, que permita  desarrollar actitudes, capacidades, habilidades y conocimientos, durante su proceso de formación, en el marco de la  integralidad, flexibilidad e interdisciplinariedad.</t>
  </si>
  <si>
    <t>Hacia una formación integral de los estudiantes</t>
  </si>
  <si>
    <t>Fomentar los procesos de investigación formativa acorde al nivel de formación y modalidad de programa académico</t>
  </si>
  <si>
    <t>Formación para la Investigación, desarrollo tecnológico,  innovación y creación  artística y cultural en los estudiantes</t>
  </si>
  <si>
    <t xml:space="preserve">Comité de Investigaciones - Decanos </t>
  </si>
  <si>
    <t>Convocatorias para fomentar la Investigación Formativa</t>
  </si>
  <si>
    <t xml:space="preserve">Comité de Investigaciones </t>
  </si>
  <si>
    <t>Número de proyectos de investigación en el aula registrados en el sistema de Información de Investigación</t>
  </si>
  <si>
    <t>Fortalecer la investigación científica, innovación, desarrollo tecnológico y la creación artística y cultural para la generación de conocimiento y su impacto en la sociedad</t>
  </si>
  <si>
    <t>Compromiso con la investigación, desarrollo tecnológico, la innovación y creación artística y cultural</t>
  </si>
  <si>
    <t>Clasificación de Grupos de Investigación</t>
  </si>
  <si>
    <t xml:space="preserve">Investigadores - Facultades </t>
  </si>
  <si>
    <t xml:space="preserve">Divulgación de los resultados  investigativos, de innovación y creación artística y cultural </t>
  </si>
  <si>
    <t>Generación de espacios para divulgar los resultados Investigativos, de Innovación y creación artística y cultural</t>
  </si>
  <si>
    <t xml:space="preserve">Comité de Investigaciones -Investigadores - Facultades </t>
  </si>
  <si>
    <t>Fortalecer Sistema de Investigación</t>
  </si>
  <si>
    <t>Comité de Propiedad Intelectual</t>
  </si>
  <si>
    <t>Número de Productos de desarrollo tecnológico e Innovación y creación artística y cultural sometidos a procesos de protección de propiedad intelectual</t>
  </si>
  <si>
    <t xml:space="preserve">Investigadores   </t>
  </si>
  <si>
    <t xml:space="preserve">Impacto social </t>
  </si>
  <si>
    <t>Promover programas y proyectos que permitan dar respuesta a las diferentes problemáticas y necesidades del entorno aportando cambios significativos que permitan contribuir al desarrollo y al mejoramiento de las condiciones de vida de las personas.</t>
  </si>
  <si>
    <t>Gestión Social Universitaria</t>
  </si>
  <si>
    <t>Consolidar espacios de cooperación con sectores gubernamentales, productivos públicos y privados, y las
organizaciones que buscan impactar el desarrollo económico, ambiental, tecnológico, social y cultural de la región, de tal manera
que la institución participe en el desarrollo de políticas, proyectos e iniciativas.</t>
  </si>
  <si>
    <t xml:space="preserve">Fortalecer la política y el programa institucional de seguimiento a egresados, que facilite la identificación de acciones de mejora que favorezcan la inserción laboral, el desempeño profesional, el emprendimiento y el impacto de los egresados en el medio.
</t>
  </si>
  <si>
    <t xml:space="preserve">Relacionamiento permanente egresados del Colegio Mayor del Cauca </t>
  </si>
  <si>
    <t xml:space="preserve">Fortalecer los procesos de interacción con los egresados que  contribuyan a transformaciones e innovaciones curriculares para  el logro de los resultados de aprendizaje.
</t>
  </si>
  <si>
    <t>Egresados y academia</t>
  </si>
  <si>
    <t>Determinar el impacto de la formación recibida, el desempeño destacado y el aporte de los egresados a la solución de los problemas económicos, ambientales, tecnológicos, sociales y culturales, a través del ejercicio de su profesión.</t>
  </si>
  <si>
    <t>Desempeño del Egresado</t>
  </si>
  <si>
    <t xml:space="preserve">Número de docentes de planta nuevos/ Número total de plazas docentes propuestas </t>
  </si>
  <si>
    <t>No. planes de estudios y aspectos curriculares actualizados / No. De planes de estudios de la institución</t>
  </si>
  <si>
    <t>1 proceso de Autoevaluación con fines de acreditación institucional</t>
  </si>
  <si>
    <t>Número de Estudiantes partícipes de actividades de formación integral/ No. De estudiantes de la Institución</t>
  </si>
  <si>
    <t>Seguimiento a la formación y logro de los resultados de aprendizajes de los estudiantes</t>
  </si>
  <si>
    <t xml:space="preserve">No. De productos de material docente producido </t>
  </si>
  <si>
    <t>100% de Programas académicos con registro calificado</t>
  </si>
  <si>
    <t xml:space="preserve">Consolidación del Sistema de Aseguramiento Interno de la Calidad </t>
  </si>
  <si>
    <t xml:space="preserve"> Sistema de Aseguramiento Interno de la Calidad Implementado</t>
  </si>
  <si>
    <t xml:space="preserve">Ruta de formación de competencias investigativas.
</t>
  </si>
  <si>
    <t xml:space="preserve">Documento de ruta de formación de competencias investigativas por programa académico
</t>
  </si>
  <si>
    <t>Fomento y documentación de la Investigación en el Aula</t>
  </si>
  <si>
    <t xml:space="preserve">Fomento de las actividades en investigación, innovación o creación artística  y cultural a través de formulación y ejecución de proyectos </t>
  </si>
  <si>
    <t>Producción, pertinencia, utilización e impacto del material docente</t>
  </si>
  <si>
    <t xml:space="preserve">Fortalecimiento de las capacidades académicas e investigativas, de innovación artística y cultural en los docentes </t>
  </si>
  <si>
    <t xml:space="preserve">Número de capacitaciones realizadas </t>
  </si>
  <si>
    <t xml:space="preserve">% de grupos reconocidos
</t>
  </si>
  <si>
    <t>% Productos de Generación de Productos de Nuevo Conocimiento, de desarrollo tecnológico, de formación de recurso humano, de Apropiación Social del Conocimiento por grupo de Investigación.</t>
  </si>
  <si>
    <t xml:space="preserve">Número de Participaciones en eventos académico-científicos de carácter nacional o internacional
</t>
  </si>
  <si>
    <t>Organización Comité de Propiedad Intelectual institucional</t>
  </si>
  <si>
    <t>Fomento de la cultura en propiedad Intelectual</t>
  </si>
  <si>
    <t>Actualización del  Sistema de Información del proceso de Investigación</t>
  </si>
  <si>
    <t>Sistema de Información del proceso de investigación actualizado.</t>
  </si>
  <si>
    <t>&gt;= 4 convocatorias de proyectos internos
&gt;= 4 Convocatorias de Jóvenes Investigadores
&gt;= 24 Proyectos de investigación de convocatoria interna  en ejecución o terminados 
&gt;= 6 Proyectos de desarrollo interno, en ejecución o terminados</t>
  </si>
  <si>
    <t xml:space="preserve">Número de convocatorias de proyectos internos realizadas.
Número Proyectos de desarrollo interno, en ejecución o terminados.
Número de convocatorias de jóvenes investigadores.
Número de proyectos de investigación de convocatoria interna en ejecución o terminados. </t>
  </si>
  <si>
    <t>Impacto de los egresados en el medio social, académico y productivo</t>
  </si>
  <si>
    <t>No. De actualizaciones curriculares teniendo en cuenta la percepción de los egresados.</t>
  </si>
  <si>
    <t>Interacción Institución entorno nacional e internacional</t>
  </si>
  <si>
    <t>Fortalecer procesos de cooperación con otras comunidades, nacionales y extranjeras, para el desarrollo de labores formativas, académicas, docentes, científicas, culturales y de extensión</t>
  </si>
  <si>
    <t xml:space="preserve">
No. De convenios operacionalizados/ No. De convenios firmados</t>
  </si>
  <si>
    <t xml:space="preserve">Decanos                                               Coordinadores de Programa                     Docentes </t>
  </si>
  <si>
    <t xml:space="preserve">Decanos                                               Coordinadores de Programa                 Docentes </t>
  </si>
  <si>
    <t xml:space="preserve">Metodología  medición de Impacto Social UNIMAYOR </t>
  </si>
  <si>
    <t xml:space="preserve">1 Documento de metodología de medición del impacto social de la Institución </t>
  </si>
  <si>
    <t>Fomento de  condiciones de vida favorables en las diferentes comunidades.</t>
  </si>
  <si>
    <t>Modelo de Gestión del conocimiento y la Innovación Institucional</t>
  </si>
  <si>
    <t>Fomento de la participación de los estudiantes en actividades
de formación integral</t>
  </si>
  <si>
    <t xml:space="preserve">PU Relacionamiento          Decanos                                               Coordinadores de Programa </t>
  </si>
  <si>
    <t xml:space="preserve">PU Relacionamiento     </t>
  </si>
  <si>
    <t>Docente con funciones de Proyección social</t>
  </si>
  <si>
    <t>LINEA BASE</t>
  </si>
  <si>
    <t>87 puntos calificación MIPG</t>
  </si>
  <si>
    <t>1 Planta modernizada acuerdo 2018</t>
  </si>
  <si>
    <t>0% de casos identificados
0% de casos informados</t>
  </si>
  <si>
    <t>No aplica</t>
  </si>
  <si>
    <t>29 planta docente</t>
  </si>
  <si>
    <t>1  Proyectos en articulación con la Universidad Empresa Estado Sociedad</t>
  </si>
  <si>
    <t>70% de grupos de investigación reconocidos</t>
  </si>
  <si>
    <t>no aplica</t>
  </si>
  <si>
    <t>44% de convenios operacionalizados</t>
  </si>
  <si>
    <t xml:space="preserve">2 convocatorias por año </t>
  </si>
  <si>
    <t xml:space="preserve">Número de convenios ejecutados </t>
  </si>
  <si>
    <t>5  ofertados y ejecutados</t>
  </si>
  <si>
    <t xml:space="preserve">No aplica </t>
  </si>
  <si>
    <t xml:space="preserve">Oficina de Egresados </t>
  </si>
  <si>
    <t xml:space="preserve">Oficina de Egresados
Coordinadores de Programa </t>
  </si>
  <si>
    <t>META CUATRENIO</t>
  </si>
  <si>
    <t xml:space="preserve">No. De docentes de planta con estudios de doctorado </t>
  </si>
  <si>
    <t>No aplica para la vigencia</t>
  </si>
  <si>
    <t>2 convocatorias internas
100% actividades propuestas</t>
  </si>
  <si>
    <t>1 documento borrador</t>
  </si>
  <si>
    <t>100% de actividades desarrolladas</t>
  </si>
  <si>
    <t>del año 2017 al 2021 se cuenta con 2766 egresados egresados que actualizan información 1033</t>
  </si>
  <si>
    <t>Se ofertan y comunican el 100% de las vacantes disponibles a los egresados de la institución.</t>
  </si>
  <si>
    <t xml:space="preserve">
1 convenio firmado
1 convenio formulado pendiente firma</t>
  </si>
  <si>
    <t>2 capacitaciones</t>
  </si>
  <si>
    <t>Pendiente registro en el sistema de investigaciones</t>
  </si>
  <si>
    <t>5 proyectos</t>
  </si>
  <si>
    <t>No aplica vigencia resultado en 2022</t>
  </si>
  <si>
    <t>4 capacitaciones</t>
  </si>
  <si>
    <t>58 participaciones</t>
  </si>
  <si>
    <t>Se participaron en 58 eventos. Con 81 estudiantes, 18 docentes.
Porcentaje invertido para apoyo a investigadores en los eventos $8.197.966 corresponde al 3.9% del presupuesto de investigaciones</t>
  </si>
  <si>
    <t>AVANCE RESULTADOS INDICADORES VIGENCIA 2021</t>
  </si>
  <si>
    <t>1 comité</t>
  </si>
  <si>
    <t>9 productos</t>
  </si>
  <si>
    <t xml:space="preserve">Área de Desarrollo Humano: Registró 3635 participaciones en las diferentes actividades.
Área de cultura: Registró 239.612 participaciones en las diferentes actividades; cabe resaltar que la vinculación al evento POPAYÁN CIUDAD LIBRO contó con una participación de 238.265 visitantes. Las otras participaciones corresponden a eventos realizados para la comunidad académica al interior de la institución.
Área de Deporte: registró 636 participaciones en las diferentes actividades.
Área de Salud: Registró 815 atenciones.
</t>
  </si>
  <si>
    <t>No se presentan casos para la vigencia 2021</t>
  </si>
  <si>
    <t>Dato obtenido sistema Spadies para la vigencia 2020-2</t>
  </si>
  <si>
    <t xml:space="preserve">Con corte a 31 de diciembre de 2020, la Institución adjudica el CONTRATO DE OBRA F2-F14-158-2020, por valor de $ $4.598.302.510, el cual se suscribió el día 30 de diciembre de 2020, dentro del proceso de selección por la modalidad Abreviada de Menor Cuantía, que tuvo su inicio el día 24 de noviembre de 2020 con la publicación en el SECOP I de: a).- El Aviso de Convocatoria Pública b).- Los Estudios Previos y c).- El Proyecto de Pliego de Condiciones, junto con los anexos y cuyo objeto es la CONSTRUCCIÓN DE LA INFRAESTRUCTURA SEDE NORTE INSTITUCIÓN UNIVERSITARIA COLEGIO MAYOR DEL CAUCA. Del valor del contrato, la suma de $2.732.654.757, corresponde a recursos asignados al Plan de Fomento a la Calidad para el año 2020.
El 13 de septiembre de 2021, se suscribió Acta de Terminación de Muto Acuerdo del Contrato de Obra Pública No. F2-F14-158-2020, suscrito con el CONSORCIO COLEGIO MAYOR DEL CAUCA 2020, representado legalmente por ANDRÉS FERNANDO ROSERO VERGARA identificado con la Cédula de Ciudadanía No. 94.520.845 expedida en Cali, suscrito inicialmente con el CONSORCIO COLEGIO MAYOR DEL CAUCA 2020, representado legalmente en ese momento por FREYCER MOSQUERA GONZALEZ identificado con la Cédula de Ciudadanía No. 12.021.086 expedida en Quibdó, cuyo objeto fue “Construcción de la Infraestructura Sede Norte Institución Universitaria Colegio Mayor del Cauca”, lo que conllevo también a la terminación del Contrato de Interventoría No. F3-F12-059-2021, cuyo objeto consistía en “Realizar la interventoría técnica, administrativa, financiera, contable y legal al contrato de obra pública resultante del proceso contractual Nro. LP-OP-CMC-01-20220, cuyo objeto es la “Construcción de la infraestructura sede norte Institución Universitaria Colegio Mayor del Cauca”.
Por lo anterior, a la fecha la institución adelanta nuevamente los estudios técnicos que permitan las actualizaciones en el presupuesto de obra con el fin de iniciar el proceso precontractual en el mes de febrero de 2022.
</t>
  </si>
  <si>
    <t>Se presenta la evaluación del MIPG a través de la herramienta FURAG para la vigencia 2020, y se obtiene un resultado del 97.2 en el índice de evaluación y desempeño,</t>
  </si>
  <si>
    <t>97.2 puntos</t>
  </si>
  <si>
    <t xml:space="preserve"> Acuerdo del Consejo Directivo No. 012 de 2021 de octubre de 2021. 
Se crearon dos cargos docentes
</t>
  </si>
  <si>
    <t xml:space="preserve">20 componentes revisados y actualizados </t>
  </si>
  <si>
    <t>No aplica para esta vigencia</t>
  </si>
  <si>
    <t xml:space="preserve">Se presenta el programa de Arquitectura para Acreditación de Alta calidad
Se presentan las condiciones iniciales de los programas Tecnología en Gestión Financiera y Administración Financiera.
Se presenta el documento de re-acreditación del programa Tecnología en Desarrollo de Software.
Se Recibe visita de pares para el proceso de acreditación del programa de Ingeniería Informática. 
Se entrega en el mes de julio el pre-registro de condiciones institucionales según el decreto 1330 de 2019.
</t>
  </si>
  <si>
    <t>PARA LA PLANEACIÓN DEL SEMESTRE 2021-1 EN EL PROYECTO DE UNIMAYOR VIRTUAL SE ESTABLECIERON 94 ACTIVIDADES EN TOTAL, HASTA LA FECHA DE HOY (23 DE MARZO), SE HA DADO EL CUMPLIMIENTO A 22 ACTIVIDADES, REPRESENTANDO EL 23% EN EL CUMPLIMIENTO DEL PLAN DE ACCIÓN SEMESTRAL. TOTAL ESTUDIANTES EN GRUPO C5A: 26 TOTAL ESTUDIANTES EN GRUPO C5A: 25 TOTAL ESTUDIANTES EN GRUPO C6: 13 TOTAL ESTUDIANTES EN GRUPO C7: 15 TOTAL ESTUDINATES EN 1 PERIODO: 79</t>
  </si>
  <si>
    <t xml:space="preserve">     &gt;= 6  docentes de planta con estudios de doctorado (2021=2, 2022=4, 2023 = 5, 2024=6)</t>
  </si>
  <si>
    <t>&gt;= 10 Capacitaciones para fomentar y fortalecer las competencias investigativas, de Innovación o creación artística y cultura en los docentes. (2021=3, 2022=6 , 2023 =9, 2024=10)</t>
  </si>
  <si>
    <t>50  nuevos productos de material docente  (2021=0, 2022=15, 2023 = 30 , 2024=50)</t>
  </si>
  <si>
    <t>&gt;= 1 Modelo de evaluación docente actualizado. ( 2023 = 1)</t>
  </si>
  <si>
    <t>100 % de planes de estudios y aspectos curriculares por programa académico revisados y actualizados de acuerdo a las exigencias normativas
(2021=30, 2022=60, 2023 =90 , 2024=100)</t>
  </si>
  <si>
    <t>C</t>
  </si>
  <si>
    <t>NC</t>
  </si>
  <si>
    <t>1 Metodología de medición del impacto social de la Institución (2021= Documento 2022= implementación 10% programas académicos, 2023= implementación 80% programas académicos, 2024 = implementación 100% programas académicos)</t>
  </si>
  <si>
    <t>c</t>
  </si>
  <si>
    <t xml:space="preserve">100% de los planes de estudio y micro currículos de los programas actualizados con base a resultados de aprendizaje (2021=NA, 2022=60, 2023 =90 , 2024=100)
</t>
  </si>
  <si>
    <t>100% de Programas académicos con registro calificado (anual)</t>
  </si>
  <si>
    <t xml:space="preserve">100% de Programas académicos Autoevaluados con fines de acreditación </t>
  </si>
  <si>
    <t>&gt;= 1 Autoevaluación con fines acreditación Institucional (2023)</t>
  </si>
  <si>
    <t>1 Sistema de Aseguramiento Interno de la Calidad validado e implementado en la UNIMAYOR (2021)</t>
  </si>
  <si>
    <t>&gt;=  10 actividades realizadas para la inclusión y atención a la diversidad de la comunidad estudiantil. (2022= 5, 2023=8, 2024=10)</t>
  </si>
  <si>
    <t>&gt;=1 documento de ruta de formación de competencias investigativas por programa académico (2022)</t>
  </si>
  <si>
    <t>&gt;= 10 proyectos de investigación en  el  aula  (2021=2, 2022=4, 2023=7, 2024=10)</t>
  </si>
  <si>
    <t>&gt;= 80% de estudiantes que participen en actividades de formación integral (2022=40%, 2023=60% 2024=80%)</t>
  </si>
  <si>
    <t>&lt;= 20% de estudiantes en bajo rendimiento por programa académico (anual)</t>
  </si>
  <si>
    <t>60% de los productos cumplen los requerimientos de existencia y calidad, de acuerdo al modelo de medición y clasificación de grupos del SNCTeI Vigente (2022)</t>
  </si>
  <si>
    <t>&gt;= 48 Participaciones en eventos académico-Científicos de Carácter Nacional o Internacional (anual)</t>
  </si>
  <si>
    <t>&gt;= 12 Productos de desarrollo tecnológico e Innovación o creación artística y cultural sometidos a procesos de protección de propiedad intelectual 2021=3 2022=6, 2023=9 2024=12)</t>
  </si>
  <si>
    <t>Un sistema de Información del proceso de investigación actualizado.(2021)</t>
  </si>
  <si>
    <t>&gt;= Operacionalización del 70% de los convenios gestionados (2021=30% 2022=50%, 2023=60% 2024=70%)</t>
  </si>
  <si>
    <t>&lt;=10% de deserción institucional (anual)</t>
  </si>
  <si>
    <t>&gt;=100% de implementación del PETI (anual)</t>
  </si>
  <si>
    <t>&gt;=90% de ejecución del plan. (2021=30%, 2022=60%, 2023=90%)</t>
  </si>
  <si>
    <t>&gt;=60% de proyectos ejecutados (2021=30%, 2022=60%, 2023=90%)</t>
  </si>
  <si>
    <t>&gt;=1 Propuesta implementada (2021)</t>
  </si>
  <si>
    <t>OBSERVACIONES 2022</t>
  </si>
  <si>
    <t>OBSERVACIONES 2021</t>
  </si>
  <si>
    <t>AVANCE RESULTADOS INDICADORES VIGENCIA 2022</t>
  </si>
  <si>
    <t>I</t>
  </si>
  <si>
    <t>de los 6 grupos activos en la institución son reconocido 5 y  uno de ellos no obtuvo puntaje para clasificación en la convocatoria 894</t>
  </si>
  <si>
    <t xml:space="preserve">6 DOCENTES (1 doctor graduado en 2021, 2 doctores vigencias anteriores, 3 docentes en formación doctoral) </t>
  </si>
  <si>
    <t xml:space="preserve"> 9 DOCENTES (1 doctor graduado en 2021, 2 doctores vigencias anteriores, 6 docentes en formación doctoral) </t>
  </si>
  <si>
    <t>3  docentes  graduados Doctorado
6 Docentes en formación doctoral
Total 9 docentes</t>
  </si>
  <si>
    <t>No aplica meta cumplida</t>
  </si>
  <si>
    <t>2 CONVOCATORIAS</t>
  </si>
  <si>
    <t>4 CONVOCATORIAS</t>
  </si>
  <si>
    <t>1 transpubenza</t>
  </si>
  <si>
    <t>Convenio Transpubenza
ARN firma convenio con ASIES CAUCA en donde se incluye el trabajo realizado con el proceso de proyección social</t>
  </si>
  <si>
    <t>Se presenta la evaluación del MIPG a través de la herramienta FURAG para la vigencia 2021, y se obtiene un resultado del 98.1 en el índice de evaluación y desempeño,</t>
  </si>
  <si>
    <t xml:space="preserve">&gt;= 10 movilidades de estudiantes a nivel nacional o internacional   (1 mov por programa anual)                                                     
  </t>
  </si>
  <si>
    <t xml:space="preserve">No. De movilidades de estudiantes a nivel nacional o internacional.                                                </t>
  </si>
  <si>
    <t xml:space="preserve">DURANTE LA VIGENCIA SE REALIZAN MOVILIDADES ESTUDIANTES MEDIANTE CLASE ESPEJO DE LOS PROGRAMAS DE LAS FACULTADES DE CIENCIAS SOCIALES Y DE LA ADMINISTRACIÓN Y FACULTAD DE INGENIERIA No de MOVILIDADES REGISTRADAS 20.
</t>
  </si>
  <si>
    <t xml:space="preserve">                                              
     &gt;= 20 movilidades de docentes a nivel nacional o internacional. (2021=5, 2022=10, 2023= 15, 2024=20) </t>
  </si>
  <si>
    <t>SE REALIZAN MOVILILDADES DE LOS DOCENTES 20 MEDIANTE CLASE ESPEJO.</t>
  </si>
  <si>
    <t>3 convenios firmados</t>
  </si>
  <si>
    <t>informe del proyecto de gestión del conocimiento con la exploración bibliográfica, se presenta ponencia con el modelo de Gestión del conocimiento y la innovación</t>
  </si>
  <si>
    <t xml:space="preserve">EN EL MARCO DEL RELACIONAMIENTO QUE SE HA DETERMINADO PARA EFECTO DE ESTABLECER ALIANZAS ESTRATÉGICAS SE LOGRADO:    
*  SECTOR PRODUCTIVO DESARROLLAR UN CURSO A LA MEDIDA EN PLANEACIÓN ESTRATÉGICA AL CONSEJO GREMIAL. 
* CON LA EMPRESA ACERTEMOS UN ESTUDIO DE MERCADOS.
*  CON LA GOBERNACIÓN DEL CAUCA SE PARTICIPA DENTRO DEL COMITÉ ACADÉMICO PARA LA CONSTRUCCIÓN DE PACTO POR LA PAZ.. 
* CON LA CÀMARA DE COMERCIO DEL CAUCA UN ESTUDIO. 
</t>
  </si>
  <si>
    <t>6 capacitaciones</t>
  </si>
  <si>
    <t>FCSA 95%
FAYD 100%
FE 100%</t>
  </si>
  <si>
    <t>FCSA 95%
FAYD 100%
FE 100%
FI: 100%</t>
  </si>
  <si>
    <t>FCSA 5
FAYD10
FE:1
FI: 15</t>
  </si>
  <si>
    <t>se renovaron en el primer trimestre de 2022, los programas de especialización en alta gerencia y tecnología en delineantes de arquitectura
a la fecha todos los programas se encuentran con registros calificados vigentes. se radicó la renovación del programa de arquitectura en el mes de julio de 2022. se desistió  del programa de especialización en diseño de ambientes
se llevó a cabo la visita para las condiciones institucionales PARA REGISTRO CALIFICADO SEGÚN NORMATIVIDAD por parte del ministerio de educación nacional, los días 3, 4, 5 de agosto de 2022.</t>
  </si>
  <si>
    <t>el documento de condiciones iniciales ha sido terminado en el mes de diciembre de 2022. será enviado al cna en enero de 2023.</t>
  </si>
  <si>
    <t>1 documento condiciones iniciales institucionales</t>
  </si>
  <si>
    <t xml:space="preserve">Tecnología en Gestión Financiera 67.05%
Tecnología en Gestión Empresarial 74.27%
Tecnología en Gestión Comercial y de Mercados 72.15%
Administración de Empresas 83.86%
Administración Financiera 83.90%
Especialización en Alta Gerencia 45.45%
Ingeniería Informática 100%
Tecnología en Desarrollo de Software 100%
Especialización en Bases de Datos 100%
Tecnología en delineantes de Arquitectura e Ingeniería 
Diseño Visual 
Arquitectura 
Licenciatura en Español e Inglés 85.05%
</t>
  </si>
  <si>
    <t>20.66 Estudiantes en A2</t>
  </si>
  <si>
    <t>Se avanza en la construcción del modelo para la inclusión y atención a la diversidad de la comunidad estudiantil. El Consejo Académico definió: viabilidad para operativizar el modelo y aprobar en próxima sesión. Se debe terminar de organizar la parte diagnóstica y conceptual y empezar la operatividad con el diagnóstico.</t>
  </si>
  <si>
    <t>Propuesta modelo
Actividades 0</t>
  </si>
  <si>
    <t xml:space="preserve">29 movilidades docente saliente </t>
  </si>
  <si>
    <t xml:space="preserve">&gt; =10 programas ofertados y ejecutados </t>
  </si>
  <si>
    <t>Se presentó y aprobó en el comité de proyección social el documento denominado modelo de medición del impacto social en la institución universitaria colegio mayor del cauca el cual contiene tres variables de medición, la primera participación e impactos, donde se describe los mecanismos y estrategias, para lograr la participación y articulación de los profesores y estudiantes con la dinámica social, productiva, creativa y cultural su contexto y sus impactos la segunda, estrategias de articulación, donde se evidencia una estrategia de articulación con los sectores sociales y cómo contribuyen estos al fortalecimiento institucional, la tercera impacto cultural y artístico, donde la institución demuestra estar comprometida con la gestión, protección y salvaguarda del patrimonio cultural y artístico material e inmaterial y natural, cada variable con sus respectivos indicadores y responsables. y se presentó y aprobó ante el Consejo Académico.</t>
  </si>
  <si>
    <t>Se logra la actualización del 49% de información de los egresados en el periodo comprendido 2017 al 2022 en el sistema de gestión de egresados, a través de la realización de campañas, eventos académicos, sociales y/o culturales de actualización en el campus Unimayor-egresados</t>
  </si>
  <si>
    <t>1 evento y 1 convocatoria</t>
  </si>
  <si>
    <t xml:space="preserve">se obtiene el 100% de los planes de estudio y aspectos curriculares actualizados a tercer semestre en la licenciatura en español - inglés, el cual es el máximo semestre que se dicta al 2do periodo 2022. y del total de la malla de la licenciatura se obtiene el 38% de los micros con rap totales.
Se adelantó el análisis de la descripción de los conceptos de Integralidad, Flexibilidad e Interdisciplinariedad curricular para los programas académicos de la Institución. </t>
  </si>
  <si>
    <t>:100% de los Programas académicos que cumplen condiciones de acreditación son Autoevaluados.</t>
  </si>
  <si>
    <t xml:space="preserve">Se realiza el segundo seminario interno de Aseguramiento de la Calidad con la participación de invitados externos expertos en diferentes temas. 
Se realiza integración del SAIC en el Campus Unimayor, articulado a los planes de mejoramiento producto del proceso de autoevaluación y acreditación de alta calidad.
</t>
  </si>
  <si>
    <t>Generación de Nuevo Conocimiento: 127 productos
Desarrollo Tecnológico e Innovación: 58 productos
Apropiación Social del Conocimiento:535 productos
Formación del Recurso Humano: 344 productos</t>
  </si>
  <si>
    <t>39 participaciones</t>
  </si>
  <si>
    <t xml:space="preserve">Como resultado del registro de intangibles en propiedad intelectual se cuenta con la aceptación de 4 productos: 
1 registro de marca Grupo HEVIR
1 registro de desarrollo tecnológico Grupo HEVIR
2 protecciones de obras científicas Grupo D&amp;A
Resultado consolidado: 13 Productos de desarrollo tecnológico e Innovación y creación artística y cultural sometidos a procesos de protección de propiedad intelectual.
</t>
  </si>
  <si>
    <t>ASIES CAUCA
RED COMPA
Red Academia de Diseño RAD
Red de Educación Superior Ecuador – Colombia REDEC
Red Regional de Emprendimiento del Cauca
Comité Departamental de Ciencia, Tecnología e Innovación - CODECTI</t>
  </si>
  <si>
    <t>100% actividades desarrolladas</t>
  </si>
  <si>
    <t>1 modelo estructurado</t>
  </si>
  <si>
    <t xml:space="preserve">META DE CUMPLIMIENTO APROBADA  DE CUMPLIMIENTO  PDI 2020-2024 </t>
  </si>
  <si>
    <t>&gt;=90% DE CUMPLIMIENTO TOTAL DEL PDI</t>
  </si>
  <si>
    <t>&gt;=80% de ofertas socializadas a los egresados</t>
  </si>
  <si>
    <t xml:space="preserve">
No aplica
</t>
  </si>
  <si>
    <t>CUMPLIMIENTO DICIEMBRE 2022</t>
  </si>
  <si>
    <t>AVANCE ACUMULADO PDI</t>
  </si>
  <si>
    <t>CUMPLIMIENTO DICIEMBRE 2021</t>
  </si>
  <si>
    <t>AVANCE EN 19 MESES DE EJECUCIÓN PDI</t>
  </si>
  <si>
    <t>OBJETIVOS ESTRATÉGICOS</t>
  </si>
  <si>
    <t>EJES ESTRATÉGICOS PROPUESTA RECTORAL</t>
  </si>
  <si>
    <t>No aplica para la vigencia 2021  pero se avanza en su estructuración</t>
  </si>
  <si>
    <t xml:space="preserve">Facultad de arte y diseño: 1 doctor, 1 en estudios de doctorado, 
facultad de ingeniería: 1 doctor, 2 en estudios de doctorado.   
 facultad de ciencias sociales y de la administración: 3 doctores, 1 en estudios de post-doctorado
3 doctores Graduados (Martha, Sory, Padilla)
6 doctores en formación (vice, diana , Santiago, Sandra, María Isabel, Eleonora)
1 post-doctorado en formación (Padilla)
</t>
  </si>
  <si>
    <t>Vicerrectoría Académica - Decanos</t>
  </si>
  <si>
    <t>Capacitación en propiedad intelectual (10 docentes participaron)
Diplomado en métodos y metodologías para escribir y publicar efectivamente (17 docentes participaron)</t>
  </si>
  <si>
    <t>&gt;= 1 propuesta de nivelación salarial para docentes de planta de acuerdo al escalafón docente definido y la capacidad financiera de la institución (2021)</t>
  </si>
  <si>
    <t>Propuesta de nivelación salarial para docentes de planta presentada  de acuerdo al escalafón docente definido y la capacidad financiera de la institución.</t>
  </si>
  <si>
    <t>Aprobado por el Consejo Directivo No 03 del 25 de marzo de 2021 por la cual se aprueba la nivelación salarial para docentes de planta.</t>
  </si>
  <si>
    <t>Facultad de educación: de los 25 productos del programa de la licenciatura en español e ingles, queda pendiente el cargue en el repositorio. 
Facultad de ingeniería: 8 material docente en repositorio. 
Facultad de arte y diseño:  elaboración y aprobación de 2 materiales docentes pendiente de carga en repositorio central. 
FCSA: 5 materiales docentes en repositorio y 12 materiales docentes en revisión. En total se cuenta institucionalmente con 13 materiales docentes publicados en repositorio y 39 materiales docente en revisión para publicación en repositorio, según los informes registrados por los decanos de las facultades.</t>
  </si>
  <si>
    <t>52 (13 material docente publicados en repositorio y 39 materiales docente en revisión para publicación en repositorio)</t>
  </si>
  <si>
    <t>Se modifica según acta No 02 de 2022 Comité integral de Gestión y desempeño quedando en total 4 nuevos docentes de planta. Avance 2 creados en 2021 y los 2 restantes se proyectan para el 2023
&gt;= 4nuevos docentes de planta  (2021=2, 2022=0  2023 = 4)</t>
  </si>
  <si>
    <t>Se avanza en el modelo preliminar de evaluación docente, el cual  fue discutido en el comité de personal docente de fecha 18 de noviembre, y  debe ser revisado nuevamente para dar paso al consejo académico para su aprobación.</t>
  </si>
  <si>
    <t xml:space="preserve">Robustecer los componentes formativos, pedagógicos y de interacción desde el currículo acorde con el respectivo nivel de
formación de los programas académicos. </t>
  </si>
  <si>
    <t>Construcción de líneas base para la integralidad, flexibilidad e interdisciplinariedad curricular en la IUCMC</t>
  </si>
  <si>
    <t>Se desarrolló el modelo curricular de los programas.  Se estructuró la matriz de conceptos de cada programa de pregrado y postgrado.  Se proyectó la matriz de resultados de aprendizaje. Para desarrollar la matriz de resultados de aprendizaje se revisaron las competencias del módulo y de los componentes de módulo.  Se efectuó una revisión del contenido sintético de los componentes de módulo del área profesional y de algunos componentes de módulo.  (SEG:4) las actualizaciones curriculares de los programas se efectuaron con la renovación de los registros calificados (especialización en alta gerencia) y con la acreditación de alta calidad de los programas de las tecnología en gestión empresarial, tecnología en gestión comercial y de mercados y de administración de empresas. (SEG:4) la actualización curriculares de los programas de la facultad se efectuaron con la presentación de la renovación del registro calificado para el programa de tdai, en el programa de arquitectura se realiza como parte del proceso presentación del programa para la acreditación de alta calidad, y en diseño visual se realiza en el proceso de elaboración del documento de condiciones iniciales. (SEG:4) para los programas de la facultad de ingeniería, se han realizo la revisión y actualización de el plan académico de la tecnología en desarrollo de software, el cual fue presentado y aprobado en consejo de facultad del 01/09/2021.  el plan académico de ingeniería informática se actualizo junto a la renovación de rc, se aprobó mediante acuerdo de consejo académico nro. 002 del 29/09/2016.</t>
  </si>
  <si>
    <t>FCSA: el 95% de los micro currículos de la facultad se encuentran con los ajustes correspondientes a la incorporación de los resultados de aprendizaje. el 5% de los micro currículos que están en revisión y análisis son: formación del ser de los programas del nivel tecnológico y nivel profesional, formación ciudadana programas del nivel tecnológico y nivel profesional, formación ciudadana, formulación y evaluación de proyectos programa administración de empresas. para evidencia de la adecuación de los micros, se comparte link de acceso al drive con micro currículos: resultados de aprendizaje 2022.https://drive.google.com/drive/u/0/folders/10nnzlocizkxnaaeexoaoqi5yykccippm. igualmente se anexa el micro currículo del componente técnicas de comunicación.
FI: programa ingeniería informática: total 60 componentes de módulo actualizados con base a resultados de aprendizaje para el periodo 2022. programa tecnología en desarrollo de software: total 34 componentes de módulo actualizados con base a resultados de aprendizaje para el periodo 2022., correspondiente al 100% de actualización
FAYD: 56 componentes de módulo de diseño visual, 45 de arquitectura y 33 de tecnología de delineantes de arquitectura e ingeniería que corresponden al100% de los micros actualizados. el enlace con los micros actualizados y la información de videncia es: https://drive.google.com/drive/folders/1ttp66wz7nwjbcqjbvcjbia6mb9nyiiduspsharing
FE: componentes actualizados facultad de educación: programa licenciatura español-inglés: componente comunicativo 1, 2, 3,4, epistemología e historia de la pedagogía, , formación del ser, semiótica, comprensión lectura y producción escrita 1,2, morfología y sintaxis , electiva 1 francés, identidad profesional docente, psicopedagogía, lingüística general, cultut y literatura colombiana, cultura y literatura hispanoamericana, teorías de la educación, fonoteca y fonología, psicología del desarrollo. la actualización se realiza sobre 15 componentes de modulo cursados hasta el momento</t>
  </si>
  <si>
    <t xml:space="preserve">Construcción de línea de base para el proceso de planeación, enseñanza y evaluación, con el propósito de mejorar los resultados de
las pruebas del Estado </t>
  </si>
  <si>
    <t>100% de micro currículos de competencias genéricas y específicas, revisados y actualizados con el fin de afinar el desarrollo de las competencias que permitan mejorar los resultados de
las pruebas del Estado (2021=15, 2022=60, 2023 =90 , 2024=100)</t>
  </si>
  <si>
    <t>No. De micro currículos de competencias genéricas revisados y actualizados/ No. De micro currículos de competencias genéricas por facultad
No. De micro currículos de competencias específicas revisados y actualizados/ No. De micro currículos de competencias específicas por programa académico</t>
  </si>
  <si>
    <t>Se revisan y actualizan los componentes de modulo de formación ciudadana y técnicas de comunicación de los 10s programas académicos (tecnológicos y profesionales)
Los dos componentes se ajustaron a las competencias de evaluación establecidas por el estado para las pruebas.</t>
  </si>
  <si>
    <t>FCSA: se realiza la actualización de los micro currículos teniendo en cuenta las competencias genéricas que se evalúan en las pruebas saber TyT en relación a los componentes de técnicas de comunicación y componentes de inglés i, ii, iii y iv. tal como se evidencia en el drive compartido: resultados de aprendizaje 2022 https://drive.google.com/drive/u/0/folders/10nnzlocizkxnaaeexoaoqi5yykccippm se anexa como evidencia de la adaptación del microcuriculo el correspondiente a técnicas de comunicación el cual en su desarrollo permite en su proceso a los estudiantes adquirir competencias que permiten una evaluación del nivel alcanzado por los estudiantes para interpretar, comprender, argumentar y fijar posiciones críticas frente a un texto. De la misma forma los micro currículos de ingles en su estructura permiten el desarrollo de habilidades para la comprensión lectora en inglés, teniendo como referencia el marco común de referencia europeo council of europe, 2001.
Facultad de Ingeniería: programa ingeniería informática: 4 componentes de inglés, 1 técnicas de comunicación, 5 componentes de modulo del área de programación. tecnología en desarrollo de software. 4 componentes de inglés, 1 técnicas de comunicación. para la vigencia. 2022.
Facultad de Arte y Diseño: se han actualizado del programa de arquitectura se han actualizado 5 micro currículos de las competencias genéricas y uno de las específicas, de diseño visual y tecnología de delineantes de arquitectura e ingeniería 4 micro currículos de competencias genéricas actualizados. la carpeta con los micros actualizados se encuentra: https://drive.google.com/drive/folders/1xj0bgftyhyltcjc2vixl42cipfvl8m-uspsharing
Facultad de educación: se realiza revisión y actualización de los aspectos curriculares, teniendo en cuenta micro currículos actualizados de acuerdo a lo establecido con las competencias genéricas y específicas que evalúan las pruebas saber pro</t>
  </si>
  <si>
    <t xml:space="preserve">Consolidar el sistema de aseguramiento intenso de la calidad de la Institución que permita evidenciar los logros asociados a los programas académicos. </t>
  </si>
  <si>
    <t>se avanza en:
Ajuste del registro calificado de la especialización en gerencia financiera con base en decreto 1330 y resolución 25795 de 2020.
Se continua el trabajo en convenio con el Tecnológico de Antioquia sobre la Maestría en Gerencia Mercadeo etapa en observaciones por el TA.
se trabaja en proyecto Diseño y construcción del diplomado virtual en “Marco lógico y MGA”.  como insumo para especialización virtual.</t>
  </si>
  <si>
    <t xml:space="preserve">En el segundo periodo de 2022, se observa que la tasa de repitencia para los programas Tecnología en Gestión Empresarial, Tecnología en Gestión Financiera, Tecnología en gestión Empresarial, Administración de Empresas  y administración financiera, se encuentran por debajo de la meta establecida por la Unimayor (&lt;=20%). Sin embargo al realizar la revisión de cada componente de modulo  se observan algunos componentes que se orientan en los programas tecnológicos que se encuentran por encima de la meta establecida y que requieren de acciones de mejoramiento en el I-2023: en su orden:
1. Programa GE:  Calculo GRUPO C NOCTURNO 35%,  contabilidad GRUPO C NOCTURNO 33%, Informática aplicada GRUPO C NOCTURNO 24%,  matemática Financiera GRUPO C NOCTURNO 26%, matemática básica GRUPO C NOCTURNO 22%, Ingles II, III, IV  GRUPO C DIURNO Y GRUPO C NOCTURNO
2. Programa GCM:  Análisis Financiero GRUPO C NOCTURNO:GCM 24%, estadística inferencial GRUPO C NOCTURNO:GCM 27%, Gestión de Ventas GRUPO C NOCTURNO:GCM 35%, Ingles II, III, IV  GRUPO C NOCTURNO: GCM.
3. Programa GF: Calculo GRUPO C NOCTURNO:TGF 26%, matemática básica GRUPO C NOCTURNO:TGF 35%.
Se debe generar en el I-2023 asignación de horas para asesorías a estudiantes con bajo rendimiento.
Ing. inF: la tasa de repitencia promedio para el programa Ingeniería Informática se mide en un 13,63%, mostrando un cumplimiento frente a la meta establecida por la institución. Es de anotar que para este periodo se tiene en cuenta el total de estudiantes matriculados en los componentes de módulo ofrecidos en el periodo, el cual asciende a 1823 Valor que corresponde a los estudiantes del programa matriculados en todos los componentes de módulo que componen el plan de estudios calculando un total de 261 grupos de componentes perdidos. Se excluyen el número de matriculados en trabajo de grado. De igual manera es importante aclarar que el valor calculado según la fórmula sería del 14,32% sin embargo se calcula como del 13,63% debido a que este valor corresponde al promedio de la tasa de repitencia de cada componente de módulo agrupando las listas de cada grupo en el componente respectivo 
la tasa de repitencia promedio para el programa Tecnología en Desarrollo de software se mide en un 13,15%, mostrando un cumplimiento frente a la meta establecida por la institución. Es de anotar que para este periodo se tiene en cuenta el total de estudiantes matriculados en los componentes de módulo ofrecidos en el periodo, el cual asciende a 677 Valor que corresponde a los estudiantes del programa matriculados en todos los componentes de módulo que componen el plan de estudios calculando un total de 114 grupos de componentes perdidos. Se excluyen el número de matriculados en trabajo de grado. De igual manera es importante aclarar que el valor calculado según la fórmula sería del 16,84% sin embargo se calcula como del 13,15% debido a que este valor corresponde al promedio de la tasa de repitencia de cada componente de módulo agrupando las listas de cada grupo en el componente respectivo
el nive de repitencia mas bajo lo presenta el programa de arquitectura, con el 13%, seguido del programa de Diseño visual con el 14,03%, y por ultimo el programa de la tecnología en Delineantes de Arquitectura e Ingeniería con el 29,7%. En este sentido el promedio de repitencia de la facultad se localiza en  el 17%, en donde de los 3035 componente de módulo matriculados perdieron 571.   En el segundo periodo de 2022 se cumple con la meta establecida por la institución estando por debajo del 30%.
 la tasa de repitencia promedio para el programa Licenciatura en Español e Inglés se mide en un 2% , mostrando un cumplimiento frente a la meta establecida por la institución. Es de anotar que para este periodo se tiene en cuenta el total de estudiantes matriculados en los componentes de módulo ofrecidos en el periodo, el cual asciende a 331 Valor que corresponde a los estudiantes del programa matriculados en todos los componentes de módulo que componen el plan de estudios calculando un total de 7 componentes perdidos. Se excluyen el número de matriculados en trabajo de grado. De igual manera es importante aclarar que valor del 2%, corresponde al promedio de la tasa de repitencia de cada componente de módulo agrupando las listas de cada grupo en el componente respectivo tal como se ilustra en el archivo adjunto Tasa de Repitencia LEI 2021-2022.xlsx)
resultado PROMEDIO DE TODOS LOS PROGRAMAS 13.855. (fcsa 25.66+fi 12.40+fayd 15.36+fe2)
</t>
  </si>
  <si>
    <t>META MODIFICADA &gt;=10% de los estudiantes de los programas académicos cuenten con nivel A1
121 estudiantes a evaluar de las 6 tecnologías que oferta la institución, de los cuales 73 estudiantes aprueban nivel A1 que equivale al 60.33%. 25 estudiantes aprueban nivel A2 equivalente al 20.66% y un estudiante aprueba nivel B1 que equivale al 0.82%</t>
  </si>
  <si>
    <t>Estrategias para la inclusión y atención a la diversidad de la comunidad estudiantil</t>
  </si>
  <si>
    <t>1 documento preliminar falta aprobación</t>
  </si>
  <si>
    <t>Se desarrolla 1 convocatoria interna de semilleros de investigación
Evento segundo encuentro interno de semilleros de investigación</t>
  </si>
  <si>
    <t>2 eventos y 2 convocatorias</t>
  </si>
  <si>
    <t>Fortalecimiento de las competencias investigativas, de innovación o creación artística y cultural en los estudiantes</t>
  </si>
  <si>
    <t>Capacitación en propiedad intelectual (12 estudiantes participaron)
Diplomado en métodos y metodologías para escribir y publicar efectivamente (11 estudiantes participaron)</t>
  </si>
  <si>
    <t>2 Proyectos de investigación en el aula por año</t>
  </si>
  <si>
    <t>Se realizaron 4 eventos nacionales y 3 internacionales con la participación de 58 estudiantes y 28 docentes</t>
  </si>
  <si>
    <t>Se registra información en sistema de investigaciones.</t>
  </si>
  <si>
    <t>Interacción Institución entorno</t>
  </si>
  <si>
    <t xml:space="preserve">Gestión para la Visibilidad Nacional e Internacional </t>
  </si>
  <si>
    <t>Gestión de convenios de Cooperación Académica</t>
  </si>
  <si>
    <t xml:space="preserve">Convenios operacionalizados: 19
total de convenios para movilidad académica: 34
convenios operacionalizados alianzas estratégicas: 10 alianzas estratégicas con el sector Público – privado 
Operacionalización convenios alianzas: 100% de convenios con resultados.
Resultado consolidado operación convenios académicos 56% (19/34)
</t>
  </si>
  <si>
    <t>Impulso a la Movilidad Nacional  e internacional  de estudiantes y docentes  en doble vía</t>
  </si>
  <si>
    <t xml:space="preserve">por programa 5 (DISEÑO, DELINEANTES, LICENCIATURA Español-ingles- ing. Inf y SW, TGCM, TGE, TGF, AF y AE, Arq.)
15 movilidades estudiantes. (100% de los programas realizaron al menos una movilidad en la vigencia) </t>
  </si>
  <si>
    <t xml:space="preserve">Participación  de estudiantes, docentes y administrativos en eventos académicos  nacionales e internacionales </t>
  </si>
  <si>
    <t xml:space="preserve"> &gt;= 10 Participaciones de estudiantes, docentes y administrativos en eventos nacionales. 
&gt;= 5 participaciones de estudiantes, docentes y administrativos en eventos internacionales. 
&gt;= 5  participaciones de estudiantes, docentes y administrativos en  redes académicas científicas, culturales y de extensión.</t>
  </si>
  <si>
    <t>No. de Participaciones de estudiantes, docentes y administrativos en eventos nacionales. 
No. de participaciones de estudiantes, docentes y administrativos en eventos internacionales. 
No. de  participaciones de estudiantes, docentes y administrativos en  redes académicas científicas, culturales y de extensión.</t>
  </si>
  <si>
    <t>Se ejecutan 4 actividades de las 4 planificadas  de las estrategias aprobadas</t>
  </si>
  <si>
    <t>INTERACCIÓN INSTITUCIÓN ENTORNO</t>
  </si>
  <si>
    <t>BIENESTAR Y CONVIVENCIA INSTITUCIONAL</t>
  </si>
  <si>
    <t>Se ejecutan 7 actividades de las 7 planificadas  de las estrategias aprobadas</t>
  </si>
  <si>
    <t xml:space="preserve">Se ejecutan 9 actividades de las 9 planificadas  de las estrategias para mejoramiento de mecanismos y canales de comunicación y divulgación institucional. </t>
  </si>
  <si>
    <t>Se presenta en plataforma SACES condiciones institucionales con fines de acreditación en el mes de diciembre de 2021</t>
  </si>
  <si>
    <t xml:space="preserve">&gt;= 80% de los grupos de Investigación reconocidos.   (2022)                                                            </t>
  </si>
  <si>
    <t>Proceso: Planeación Estratégica
Subproceso: Planeación y mejora</t>
  </si>
  <si>
    <t>Código</t>
  </si>
  <si>
    <t>Versión</t>
  </si>
  <si>
    <t>Emisión</t>
  </si>
  <si>
    <t>Página</t>
  </si>
  <si>
    <t>Mediante convocatoria externa la IUCMC obtuvo un cupo para ejecutar el proyecto denominado “Jóvenes investigadores e innovadores en el departamento del Cauca”. La institución en calidad de aliada aporta como contrapartida en especie el valor de $258.904, representados en talento humano, y que corresponden al trabajo desarrollado en los meses de octubre, noviembre y diciembre de 2022.
La egresada María Isabel Pineda, en calidad de joven investigadora será contratada por la entidad ejecutora (Universidad del Cauca), por un período de 10 meses, con un valor total de $35.580.204, para la ejecución del proyecto en la vigencia 2023. 
Escuela de empresarios QUEBEC: Impacto generado en consejeros, emprendedores y empresarios, formados por la Escuela de Empresarios de Quebec, proyecto en desarrollo.
Se mide los impactos organizacionales, sociales, personales y económicos generados por el proyecto CRECE mujer en Sincelejo – Sucre, bajo la metodología de la Escuela de Empresarios de QUEBEC. Registrado por el grupo HISTOREO de la Facultad de Ciencias Sociales y de la Administración.
Ejecución del proyecto de Cooperación con la Universidad del Valle y la Universidad del Cauca para el proyecto “La evaluación espacio temporal del paisaje sonoro urbano mediante técnicas cartográficas y realidad virtual. Un estudio en la ciudad de Popayán (Colombia)”. Registrado por grupo de investigación D&amp;A de la facultad de Arte y Diseño.
Resultado Consolidado PDI: 8 proyectos ejecutados o en ejecución Universidad empresa estado.</t>
  </si>
  <si>
    <t>Se actualizó campus Unimayor con información de 14 proyectos:
Facultad de Ciencias Sociales y de la Administración, Historeo 1, Gifin 2
Facultad de Arte y Diseño: D&amp;A 3, Rutas 2  
Facultad de Ingeniería: I+D 3, Hevir 1
Facultad de Educación: Edubeat 2 
Estos proyectos fueron aprobados en la convocatoria 2022 de grupos de investigación y deben ser ejecutados en la vigencia 2023.
Se cuenta con 3 proyectos de la convocatoria de Jóvenes Investigadores para ejecutar en el año 2023, que corresponden a la Facultad de Arte y Diseño grupo D&amp;A y Rutas.</t>
  </si>
  <si>
    <t>Se construyó la ruta de formación para la investigación, la cual consiste en la aplicación de la investigación para la formación en cuanto al proceso de apropiación del conocimiento desde las diferentes facultades, las cuales se orientarán en los primeros semestres de los programas Tecnológicos y Profesionales.
Y la investigación formativa la cual genera el fortalecimiento académico del estudiante a través de las dinámicas del levantamiento de información de las diferentes modalidades de grado con las que cuenta la institución: Trabajo de investigación 1 y 2, seminario de investigación 1 y 2 dando como resultado la aprobación de las facultades para la realización de los posibles trabajos de grado.</t>
  </si>
  <si>
    <t>a junio 2023 se ha realizado la publicación de 101 material docente en repositorio de la siguiente manera: FCSA 22,  FI 26 , FAYD 39 , FE 14</t>
  </si>
  <si>
    <t>CUMPLIMIENTO DICIEMBRE 2023</t>
  </si>
  <si>
    <t>No presenta avance</t>
  </si>
  <si>
    <t xml:space="preserve">Registros Calificados renovados: Especialización en Alta Gerencia y Tecnología en Delineantes de Arquitectura e Ingeniería, Arquitectura.  
Se recibe la notificación de concepto de favorable de las condiciones institucionales de pre registro según Decreto 1330 de 2019, el 31 de marzo de 2023.
Resultado consolidado PDI 2020-2024: 100% de registros calificados vigentes.
</t>
  </si>
  <si>
    <t>Radicación ante el Ministerio de Educación Nacional el documento de Condiciones Iniciales de Acreditación Institucional, el día 16 de junio de 2023.</t>
  </si>
  <si>
    <t xml:space="preserve">Simulacro de evaluación en el nivel de inglés mediante la plataforma Unimayor Virtual a 100% de estudiantes que cursan componente Inglés 4.
Resultado consolidado PDI 2020-2024: El 52% de los estudiantes de los programas de las facultades de FCSA, FI, FAYD obtienen nivel A2. en ingles 4 luego de cursar 182 horas de inglés. Para la facultad de Educación se obtiene en A2 el 73% de los estudiantes en 4 semestre.
</t>
  </si>
  <si>
    <t>&gt;= 4 nuevos docentes de planta  (2021=2, 2022=0  2023 = 4)</t>
  </si>
  <si>
    <t xml:space="preserve">Se realiza implementación y seguimiento de la ruta de investigación formativa, presentado en comité curricular </t>
  </si>
  <si>
    <t>Resultado consolidado PDI 2020-2024: 100% planes de estudio con resultados de aprendizaje, FCSA 100%, FAYD 100%, FE 100%</t>
  </si>
  <si>
    <t>FCSA100%
FAYD 100%
FE 100%
FI: 100%</t>
  </si>
  <si>
    <t>87% de operacionalización de convenios</t>
  </si>
  <si>
    <t>Nro. de estudiantes en bajo rendimiento por programa/ Nro. de estudiantes por programa</t>
  </si>
  <si>
    <t>33 planes de estudio con Competencias Genéricas y Específicas revisados y actualizados.
REVISAR CON FACULTADES EL Número TOTAL DE COMPONENTES QUE DEBEN REVISAR POR PROGRAMA</t>
  </si>
  <si>
    <t>total 218 productos. Generación nuevo conocimiento 34, desarrollo tecnológico e innovación 17, formación de recurso humano 111, apropiación social del conocimiento 56.
Número de incentivos concedidos 24 en total
Inversión en incentivos : $29.716.378</t>
  </si>
  <si>
    <t>No. de modelos de Gestión del conocimiento y la Innovación Institucional</t>
  </si>
  <si>
    <t>Mediación tecnológica en educación época de pandemia caso de estudio IUCMC
Héroes y leyendas en Popayán
Music_recognition
Video juego SAFEPRO
Camarín TV
Diseñar una herramienta para medir nutrientes de los suelos para cultivos
Sistema de información Campus Unimayor
English Course 5,6,7,8
HEVIR</t>
  </si>
  <si>
    <t>Se crea sistema de información para el proceso de investigaciones s https://siagpse.unimayor.edu.co/CampusInvestigacion/</t>
  </si>
  <si>
    <t>A diciembre de 2023 se realizó la publicación de 114 materiales docentes en repositorio.</t>
  </si>
  <si>
    <t>Resultado consolidado PDI 2020-2024: 100% planes de estudio con resultados de aprendizaje, FCSA 100%, FAYD 100%, FE 100%, FI 100%.</t>
  </si>
  <si>
    <t>&gt;= 1 programas presentados a través de la de la plataforma Unimayor virtual 
                                                                       &gt;= 2 programas de posgrado (2024)</t>
  </si>
  <si>
    <t>Se recibe visita de pares para Especialización en Alta Gerencia y Programa Tecnología en Delineantes de Arquitectura e Ingeniería.
Se recibe registro calificado en Licenciatura Español e inglés y Licenciatura en Música y se crea la Facultad de Educación.
El programa de inglés se convierte en un programa de extensión adscrito a la Facultad de Educación.
Se renueva el registro calificado de la Tecnología en Desarrollo de Software.</t>
  </si>
  <si>
    <t>Nro. De programas de la IUCMC con registro calificado/ Nro. de programas  de la IUCMC</t>
  </si>
  <si>
    <t>Diplomado Virtual como base para la Especialización en Formulación y Evaluación de Proyectos presentado.
2 programas de posgrado presentados: Especialización en Gerencia Financiera FCSA con visita.
Registro en SACES Maestría en Administración de Negocios. FCSA 
100%</t>
  </si>
  <si>
    <t>Durante la vigencia 2023 se evidencia en el Campus Reportes Internacionalización 59 movilidades nacionales e internacionales, entrantes y/o salientes. 
Se cumple en un 100% la meta establecida.</t>
  </si>
  <si>
    <t xml:space="preserve">  No. De movilidades de docentes a nivel nacional o internacional. </t>
  </si>
  <si>
    <t xml:space="preserve">Se participó en 58 eventos. Con 81 estudiantes, 18 docentes.
Porcentaje invertido para apoyo a investigadores en los eventos $8.197.966 corresponde al 3.9% del presupuesto de investigaciones.
</t>
  </si>
  <si>
    <t>14 alianzas vigentes con el sector público y privado hasta la vigencia 2023.</t>
  </si>
  <si>
    <t>Fortalecimiento de prácticas con responsabilidad social.</t>
  </si>
  <si>
    <t>&gt;= 7 convocatorias internas  de proyectos de responsabilidad social     (2 convocatorias por año)
 &gt;=90% de cumplimiento en las actividades propuestas (anual)</t>
  </si>
  <si>
    <t>No. De convocatorias internas de proyectos de responsabilidad social. 
Número de proyectos formulados y ejecutados / Número de proyectos presentados.</t>
  </si>
  <si>
    <t>Fundación FEDAR firmado en 2023
Se cumple la meta de los 4 convenios para PDI 2020-2024</t>
  </si>
  <si>
    <t>100% cumplimiento
Metodología de impacto aprobada e implementada</t>
  </si>
  <si>
    <t>A primer semestre 2023 se ejecutan 3 ofertas y a septiembre están en curso 3 ofertas, para un total 2023 de 6 ofertas ejecutadas de educación continua.
Total PDI 19+6= 25</t>
  </si>
  <si>
    <t>5 ofertas de educación continua ejecutadas en la vigencia y 19 consolidas vigencias 2021 y 2022.
Seminario de Gestión estratégica del Talento Humano.
Seminario Marketing Digital
Taller de preparación para una entrevista de éxito y presentación de una buena hoja de vida.
Conferencia “Del aula a una realidad, mi reto es no rendirme”.
Seminario de Talento Humano con énfasis en la calidad de vida.</t>
  </si>
  <si>
    <t xml:space="preserve"> Número de ofertas socializadas a los egresados/Total de ofertas recibidas para egresados.</t>
  </si>
  <si>
    <t>100% de cumplimiento
De 116 solicitudes de validaciones académicas, se certificaron 116 y de 35 ofertas laborales recibidas provenientes del el sector productivo se compartieron con los egresados las 35 ofertas laborales.</t>
  </si>
  <si>
    <t>&gt;=2  actualizaciones curriculares en los programas académicos teniendo en cuenta la percepción de los egresados (2024)</t>
  </si>
  <si>
    <t xml:space="preserve">Interacción del egresado y su programa académico </t>
  </si>
  <si>
    <t>programa de Gestión Comercial y de Mercados presentó ante el Consejo de Facultad del 17 de noviembre de 2022, un ajuste a la malla curricular de dicho programa, proceso que se realizó previo análisis al plan académico vigente.
El ajuste tuvo en cuenta dos aspectos: Por un lado, el análisis realizado por parte de los docentes expertos de la Facultad, teniendo los cambios del entorno organizacional, por otro lado, el taller realizado finalizado el primero periodo del 2022 con egresados del programa de Gestión Comercial y de Mercados y del programa de Gestión Empresarial. En este espacio los egresados convocados entre otros aspectos señalaron acciones de fortalecimiento del proceso formativo, las cuales fueron determinantes para realizar el ajuste a la malla curricular presentada.
Para el programa de la Tecnología en Delineantes de arquitectura e ingeniería se realizó la Renovación de Registro Calificado, el cual tuvo vista el 7, 8 y 9 de julio del 2021.
Para este proceso se tuvo la participación de una egresada Talía Cuellar, y 3 egresados, quienes también apoyan desde la docencia al programa (Juan Pablo Bravo, Luis Santanilla y Francisco Ruiz), así con la socialización de los diferentes estamentos, en este caso particular, se socializo el proceso de renovación con egresados. 
Para el proceso de renovación de registro se generó inicialmente un cambio en el plan de estudios, con el fin de tener componentes acordes a la denominación del programa “Tecnología en Delineantes de Arquitectura e Ingeniería”, los cuales en el plan de estudios se enmarcaban solo en proyectos arquitectónicos, es por esto, que la malla propuesta se encamino en establecer cambios del área tecnológica y de proyectos apta la creación de 3 talleres de ingeniería.
El programa de Arquitectura, realizó la renovación de registro calificado durante el primer semestre del 2022, donde se realizó una propuesta de ajustes a la malla, producto del proceso de autoevaluación en el cual participó el egresado Julián Grijalba.
De los micro currículos actualizados correspondientes a los programas de Ingeniería Informática, la Tecnología en Desarrollo de Software y de la Especialización en Administración de la Información y Bases de Datos para el primer periodo de 2022, se evidencia participación de los egresados en el consejo de Facultad</t>
  </si>
  <si>
    <t>En la vigencia 2023 se realizó una actualización de:
 Administración de Empresas
Gestión Financiera
Para la tecnología en Desarrollo de Software y el programa Ingeniería Informática se realizaron 2 actualizaciones curriculares con la participación de egresados, según el reporte de los coordinadores de programa. 
Hasta la vigencia 2023 se tiene un acumulado de 11 actualizaciones curriculares con participación de egresados. Cumplimiento de la meta de PDI 100%</t>
  </si>
  <si>
    <t>&gt;=1 Metodología de evaluación del impacto de los egresados en el medio social, académico y productivo. (2021= Documento 2022= implementación 10% programas académicos, 2023= implementación 80% programas académicos, 2024 = implementación 100% programas académicos)</t>
  </si>
  <si>
    <t>Se presenta metodología para revisión personal externo, se cuenta con informe de resultado final con el se realizaron los ajustes al documento.</t>
  </si>
  <si>
    <t xml:space="preserve">&gt;=60% de participación  (anual)  </t>
  </si>
  <si>
    <t>Desarrollo integral y sana convivencia Institucional</t>
  </si>
  <si>
    <t>Interacción del Bienestar Institucional y la comunidad académica</t>
  </si>
  <si>
    <t>77.5% de cumplimiento para la vigencia 2023
Se cumple al 100% la meta de PDI 2020-2023</t>
  </si>
  <si>
    <t>Inclusión y  convivencia para la comunidad académica en condición de vulnerabilidad.</t>
  </si>
  <si>
    <t xml:space="preserve">
0</t>
  </si>
  <si>
    <t>Total de casos identificados/ Comunidad académica *100
Total de casos informados/
Total de casos identificados *100</t>
  </si>
  <si>
    <t>Prevención y atención de casos de vulnerabilidad, violencia sexual y de género.</t>
  </si>
  <si>
    <t>Fomento a la permanencia, graduación y convivencia estudiantil.</t>
  </si>
  <si>
    <t>No. de estudiantes que abandonan los programas/Total de estudiantes en el periodo</t>
  </si>
  <si>
    <t>Como acciones de actualización de los estudios de deserción, se organizó la información estadística de las variables de tasa deserción anual, a partir del sistema Spadies, de los diferentes programas académicos de pregrado y de la institución, teniendo como resultado los siguientes datos para el periodo 2021-2: administración de empresas 2.54%, administración financiera 3.53%, arquitectura 3.19%, diseño visual 7.53%, ingeniería informática 4.02%, tecnología en delineante de arquitectura e ingeniería 10,16%, tecnología en desarrollo de software 15,63%, tecnología en gestión comercial y de mercados 9.26%, tecnología en gestión empresarial 6.51%, tecnología en gestión financiera 10.28%. por otro lado, la tasa deserción anual para la institución es de 6.37%. en el cuarto seguimiento se entregará el documento con el análisis de los resultados. vale adicionar que los resultados se están procesando desde el año 2014 para evidenciar la tendencia de los datos y la evolución del indicador.
Pendiente actualizar el estudio de deserción por programas e institucional.</t>
  </si>
  <si>
    <t>No. de actividades ejecutadas/
Total de  actividades programadas</t>
  </si>
  <si>
    <t xml:space="preserve">Mediante Acuerdo No. 012 de 2021 del Consejo Académico se aprueba el Modelo de Bienestar Institucional, que enmarca las siguientes áreas: Recreación y Deporte - Desarrollo Humano - Salud - Cultura - Desarrollo Socio-económico. </t>
  </si>
  <si>
    <t>Se evidencia el cumplimiento del 100% de las actividades programadas en las áreas de Salud, Desarrollo Humano, Deporte, Cultura y Desarrollo Socioeconómico.</t>
  </si>
  <si>
    <t xml:space="preserve"> Número de actividades ejecutadas/ Total de actividades planificadas</t>
  </si>
  <si>
    <t xml:space="preserve">Se ejecuta las actividades establecidas en el plan de infraestructura, se realizaron 136 actividades de 146 programadas, quedando pendiente parcialmente el componente eléctrico. </t>
  </si>
  <si>
    <t>Se desarrollaron las actividades programadas en el plan de mantenimiento y se realizaron actividades adicionales que resultaron prioritarias dadas las necesidades y condiciones de humedad, fuertes lluvias, y daños generados. especialmente debieron atenderse actividades de carpintería en madera, para las diferentes sedes, igualmente reparaciones en cielo rasos.
Resultado consolidado 91.3% cumplimiento del Plan de Infraestructura</t>
  </si>
  <si>
    <t>Hacia una formación, cualificación y consolidación de la Comunidad profesoral UNIMAYOR</t>
  </si>
  <si>
    <t>En formación doctoral: 1 Docente de la FAyD, 4 Docentes de la FCSA.
Docentes Graduados Doctor: 1 Docente Facultad de Ingeniería</t>
  </si>
  <si>
    <t>Vigencia 2021: En formación doctoral:  3 Docentes de la FCSA. (Diana Pacheco, Paola Umaña, Santiago Martínez)
Docentes Graduados FCSA: Rafael Padilla
Docente en formación  Maestría FCSA: Javier Salazar
Docente Maestría: Adriana Diago
Docente Facultad de Ingeniería - 1  en maestría terminado.
Graduados doctores vigencias anteriores: Martha Camacho - Sory Morales</t>
  </si>
  <si>
    <t>Facultad de Arte y Diseño: 1 doctor Sory Alexander Morales
Facultad de Ingeniería: 1 doctor,  Martha Camacho,  1 en estudios de doctorado Eleonora Palta.   
Facultad de Ciencias Sociales y de la Administración: 1 doctor Rafael Padilla, 1  post-doctor Rafael Padilla, 3 docentes en estudios de Doctorado Paola Umaña, Diana Pacheco, Santiago Martínez.
4  doctores en formación (Paola Umaña, Diana Pacheco , Santiago, Eleonora Palta)
3 doctores (Sory Morales, Martha, Padilla)</t>
  </si>
  <si>
    <t>Realización de talleres de sensibilización del proceso de acreditación institucional y su importancia, para directivos, administrativos y algunos docentes
III Seminario de Actualización Permanente en el Sistema de Aseguramiento Interno de la Calidad</t>
  </si>
  <si>
    <t xml:space="preserve">Revisar cumplimiento </t>
  </si>
  <si>
    <t xml:space="preserve">Música 100%
Diseño Visual 70.5%
Arquitectura 80%
Español e Inglés 99%
Des de Software 90%
Ing. Informática 88%
G. empresarial 86%
G. Cial y de Mercados 82.9%
Admón. de Empresas 85%
G. Financiera 87%
Admón. Financiera 100%
Del de Arquitectura  80%
Promedio: 88.11%
</t>
  </si>
  <si>
    <t>Infraestructura tecnológica IUCMC</t>
  </si>
  <si>
    <t>Se reporta cumplimiento del 100% de las actividades planificadas dentro del PETI para la vigencia 2023.</t>
  </si>
  <si>
    <t>Se reporta índice de deserción institucional  de:
2020-II: 7.6%;
2021-I: 4.7%; 2021-II: 5.9%; 
2022-I: 4.6%; 2022-II: 7.6%
 2023-I: 4.3%; 2023-II: 4.1%
Se cumple la meta de deserción institucional</t>
  </si>
  <si>
    <t>A la fecha se cuenta con la siguiente ejecución PFC: vigencia 2020 98% , vigencia 2021  0%, vigencia 2022:100%
Para la vigencia 2023 se ejecuta un 5% teniendo en cuenta que la apropiación del presupuesto se realizó en el mes de noviembre para su ejecución en la vigencia 2024.
Meta: 66% de cumplimiento</t>
  </si>
  <si>
    <t>No. de proyectos aprobados para ejecución/Total de proyectos registrados en Banco de Proyectos*100</t>
  </si>
  <si>
    <t>De 8 proyectos registrados por fuente Inversión para la vigencia 2023, se encuentran actualmente en ejecución 6 proyectos y 1 proyecto relacionado con fachadas fue convocado, pero no adjudicado; proyecto cubiertas está en trámite ante el Ministerio de Cultura por intervención por patrimonio arquitectónico.
Cumplimiento de la meta de PDI 2020-2023 en 75%</t>
  </si>
  <si>
    <t>Se modifica la estructura administrativa y la planta de personal mediante el Acuerdo del Consejo Directivo No. 012 de 2021 de octubre de 2021. 
Se crearon 14 nuevos cargos administrativos y docentes
Se actualiza manual de funciones y competencias
Se establece la nueva planta global</t>
  </si>
  <si>
    <t>No. de propuestas Implementadas</t>
  </si>
  <si>
    <t>100% cumplimiento de la meta de PDI</t>
  </si>
  <si>
    <t>100% cumplimiento de la meta de PDI
En la última medición de FURAG, teniendo en cuenta el cambio de metodología en la medición se obtuvo puntaje de 88.4</t>
  </si>
  <si>
    <t xml:space="preserve">Se ejecutan 7 actividades de las 9 planificadas  de las estrategias para mejoramiento de mecanismos y canales de comunicación y divulgación institucional. </t>
  </si>
  <si>
    <t>90% de cumplimiento de las actividades ejecutadas según el Plan de Comunicación Institucional.
Basados en las actividades proyectadas en plan de comunicaciones del reglamento, se ejecutaron todas. al cierre del informe, falta por fortalecer la promoción del reglamento, desde el audiovisual.</t>
  </si>
  <si>
    <t>100% de cumplimiento de la meta establecida
En relación con la pauta publicitaria, y las actividades de promoción de la información a través de relaciones públicas con medios, fueron ejecutadas satisfactoriamente.
Se ejecuta la estrategia de promoción de gestión de material pop y de promoción de acreditación institucional, como una campaña interna.</t>
  </si>
  <si>
    <t>&gt;=1 modelo de Gestión del Conocimiento y la Innovación estructurado (2022)</t>
  </si>
  <si>
    <t>Modelo de Innovación: documento aprobado por acuerdo de Consejo Académico el 23 de octubre de 2023
100% cumplimiento de la meta de PDI</t>
  </si>
  <si>
    <t>En relación al Sistema de Aseguramiento de la Calidad y el proceso de autoevaluación, durante el 2021 se realizó la validación del Modelo de autoevaluación de programas e institucional, bajo lineamientos del Acuerdo 02 de 2020 y las respectivas modificaciones, relacionadas con la ponderación de factores y herramientas de recopilación de información. 
Se aprueba el sistema de aseguramiento de la calidad y se participa en la convocatoria de acompañamiento a los procesos de aseguramiento de la calidad con Univalle.</t>
  </si>
  <si>
    <t>1 convocatoria interna
1  Evento</t>
  </si>
  <si>
    <t>Número de convocatorias para fomentar la investigación formativa / Número convocatorias proyectadas
Número de eventos de divulgación / Socialización de actividades en investigación para estudiantes /Número de actividades proyectadas</t>
  </si>
  <si>
    <t>&gt;= 10% de estudiantes de los programas de la Institución alcanzan nivel A1 (2023)</t>
  </si>
  <si>
    <t>Número de estudiantes evaluados/ Número de estudiantes a evaluar</t>
  </si>
  <si>
    <t>DURANTE EL PRIMER PERIODO DE 2021 EL SUBPROCESO DE BIENESTAR INSTITUCIONAL HA AVANZADO EN LA CONSTRUCCIÓN DE UNA POLÍTICA INSTITUCIONAL DE EQUIDAD E INCLUSIÓN CONCEPTOS Y ESTRATEGIAS DESDE EL ENFOQUE DIFERENCIAL. PARA LA CONSTRUCCIÓN DE ESTA POLÍTICA SE HA APLICADO UN EJERCICIO DE CORELACIÓN DE LOS LINEAMIENTOS DEL MEN PARA DEFINIR OBJETIVOS, LÍNEAS ESTRATÉGICAS Y ACCIONES. ESTA POLÍTICA ESTÁ SUJETA A APROBACIÓN</t>
  </si>
  <si>
    <t>Sería informática y tecnología en desarrollo de software</t>
  </si>
  <si>
    <t>I periodo 7.34%
II periodo 8.9% Estudiantes Ing. Inf.</t>
  </si>
  <si>
    <t>Se reporta un porcentaje del 12% de índice de bajo rendimiento para el II-2023.
 Se cumple la meta establecida en PDI</t>
  </si>
  <si>
    <t>Nro. de actividades de socialización de las estrategias de inclusión realizadas/ No. de actividades planificadas para la inclusión y atención a la diversidad de la comunidad estudiantil</t>
  </si>
  <si>
    <t>100% de cumplimiento de la meta establecida en PDI</t>
  </si>
  <si>
    <t>Número de proyectos con articulación Universidad Empresa Estado Sociedad</t>
  </si>
  <si>
    <t>&gt;= 4 Proyectos en articulación con la Universidad Empresa Estado Sociedad  
(1 proyecto anual)</t>
  </si>
  <si>
    <t>YACHAY- Un sistema Inteligente de Gestión de Conocimiento para el Registro Poblacional de Cáncer del municipio de Pasto.
La evaluación espacio temporal del paisaje sonoro urbano mediante realidad virtual y técnicas cartográficas. Un estudio en la ciudad de Popayán.
Fortalecimiento bioeconómico para la reactivación social y productiva a partir de la oferta de SEH en el contexto del cambio climático y los retos del Covid19, en los municipios de Puracé, Popayán, Cajibío y Silvia, departamento del Cauca, región Pacífico.
Desarrollo de capacidades empresariales y comerciales innovadoras de las cadenas productivas agroindustriales para la reactivación económica del departamento del Cauca.
Proyecto Pájara Tinta</t>
  </si>
  <si>
    <t>Se crea mediante resolución 228 del 17 de febrero de 2021</t>
  </si>
  <si>
    <t>Se realizó convocatoria de proyectos para semilleros de investigación dando como resultado 9 proyectos aprobados por un valor de $ 45.000.000 divido en partes iguales.
Se desarrolló evento de socialización de proyectos de semilleros de investigación dando como resultado 177 asistentes de los cuales 156 estudiantes, 12 docentes y 9 administrativos. Inversión $3.000.000.</t>
  </si>
  <si>
    <t>Se realizaron 8 capacitaciones en propiedad intelectual: Descubriendo la
propiedad intelectual, Información tecnológica
y antecedentes en
propiedad industrial, Propiedad intelectual en
proyectos I+D+i, Del proyecto al mercado</t>
  </si>
  <si>
    <t>Durante la vigencia 2023: se realizan 4 productos que cumplen  GENERACIÓN DE PRODUCTOS DE NUEVO CONOCIMIENTO, DE DESARROLLO TECNOLÓGICO, DE FORMACIÓN DE RECURSO HUMANO, DE APROPIACIÓN SOCIAL DEL CONOCIMIENTO POR GRUPO DE INVESTIGACIÓN.</t>
  </si>
  <si>
    <t>Eventos : propiedad intelectual, 
Unimayor investiga
lanzamiento sello editorial</t>
  </si>
  <si>
    <t>PDI: 14 eventos realizados</t>
  </si>
  <si>
    <t>Para la vigencia 2023 no se presentan casos</t>
  </si>
  <si>
    <t xml:space="preserve">Fortalecer  la estructura organizacional de la institución de acuerdo a su crecimiento y desarrollo, bajo las condiciones de una efectiva dirección y control de todos los procesos. </t>
  </si>
  <si>
    <t>Estructura administrativa</t>
  </si>
  <si>
    <t xml:space="preserve"> Estructurar un modelo de gestión del conocimiento y la innovación que consolide los aportes de la Institución en cuanto a la investigación, creación,  formación y los resultados del aprendizaje en beneficio de la comunidad en general.</t>
  </si>
  <si>
    <t>Propender por la cobertura, los procesos y mecanismos de comunicación oportunos para el acceso y la  transparencia de la información institucional y la participación ciudadana.</t>
  </si>
  <si>
    <t>Se realiza diagnostico y propuesta como avance de la meta, para la vigencia 2022 se trabajara desde el comité de personal docente con el objetivo de avalar el diagnóstico y presentar la propuesta al Consejo Académico.</t>
  </si>
  <si>
    <t>FI: Jornada de inducción estudiantes nuevo 2p 2022. ingeniería informática. 32. tds: 34. encuentro de padres de familia 2p 2022. ing. infor. 17. talleres y campañas de crecimiento personal. ing. infor. 267 tds 154. servicio de consulta psicológica ing. infor. 23. tds 4. campañas de promoción y prevención de violencia sexual y de género. ing. infor. 3 tds 26. jornadas de promoción de la salud mental ing. infor. 131. tds 38. oferta deportiva institucional ing. inform 16 tds 6. núcleos culturales ing. 32 tds 11desarrollo actividades: área de salud, direccionamiento servicios de promoción y prevención en salud. ing. infor atenciones 2 servicios de salud 82. tds atenciones 2 servicios de salud 36. área de salud, jornadas de prevención ing. infor. 18 tds 12. talleres de habilidades para la vida ing. inform. 77. tds 108. generación e Ing. infor. 38 tds 2. descuento de matrícula cero Ing. infor. 117. tds 63
FAYD: como parte de las actividades de formación integral de los estudiantes se realizan actividades desde el subproceso de bienestar institucional el cual ofrece espacios de orientación y de apoyo tanto a nivel psicológico como académico a la comunidad institucional, brindando herramientas que faciliten el equilibrio y la toma de decisiones y acciones necesarias para procurar el cuidado de la salud mental y el mejoramiento de la calidad de vida, contribuyendo de esta manera a la permanencia y graduación estudiantil, desde el enfoque de inclusión educativa, se adjunta informe de actividades. desde la facultad de arte y diseño se realizaron las siguientes actividades: se implemento una estrategia de monitorias realizadas por el docente Gary Polanco y Gustavo pillimue orientado a los estudiantes de bajo rendimiento, con camacol se realizó un seminario sobre sistemas constructivos en seco al igual que un seminario sobre sostenibilidad, y se realizaron seminario sobre las nuevas tecnologías de tecnologías de la representación como revit.
FE: se realizan actividades para la formación integral de los estudiantes, como son: capacitación neuroeducación , para estudiantes de la licenciatura en español e inglés y talleres soporte psicología para docentes del programa de extensión de inglés, pexi.
FCSA: Tecnología en gestión financiera 67.05%, Especialización en alta gerencia 45.45% T gestión empresarial 74.27%, T Gestión comercial y de mercados 72.15%, Administración de empresas 83.86%, Administración financiera 83.90% de participación de estudiantes en actividades de formación integral : Bienestar, seminarios y capacitaciones realizadas según el proyecto establecido.</t>
  </si>
  <si>
    <t>&gt;= 80% de Ejecución del Plan Estratégico de Comunicación Institucional (anual)</t>
  </si>
  <si>
    <t>&gt;= 70% de ejecución de las estrategias de comunicación para la gestión de la imagen, oferta y servicios institucionales (anual)</t>
  </si>
  <si>
    <t>&gt;= 70%  de ejecución de las estrategias para mejoramiento de mecanismos y canales de comunicación y divulgación institucional (anual)</t>
  </si>
  <si>
    <t>Durante la vigencia 2022 se participó en 16 eventos académicos y científicos en donde los grupos de investigación presentaron sus productos, resultado de proyectos de investigación, participando como ponentes en los diferentes eventos nacionales organizados por Instituciones de Educación superior. 
Grupos de investigación que presentan resultados: 
Historeo y GIFIN: facultad de Ciencias Sociales y de la Administración
I+D: facultad de Ingeniería 
D&amp;A y Rutas: facultad de Arte y Diseño 
Se realizaron 39 participaciones de estudiantes en eventos académico-científicos resultado de los proyectos de investigación, con la ejecución de $16.000.000 para la vigencia, recursos destinados para movilidad de estudiantes y docentes.</t>
  </si>
  <si>
    <t>1 Capacitación en productos de investigación y creación.</t>
  </si>
  <si>
    <t>Participación en evento internacional SID-13, con 6 docentes de la Facultad de Arte y Diseño.
Participación de 4 docentes en ASCOLFA de la FCSA. 
Y se realizaron dos eventos institucionales con la participación de 276 estudiantes, 28 docentes y 24 administrativos.</t>
  </si>
  <si>
    <t xml:space="preserve">• Área de Desarrollo Humano: se desarrollaron actividades de psico orientación relacionadas con aporte hacia el óptimo estado mental de la comunidad estudiantil: talleres de relajación, concentración entre otras y actividades de apoyo académico como son técnicas de estudio, escuela de padres. Resultados 2do periodo académico:  5307 participaciones de estudiantes, 169 participaciones de docentes y 156 participaciones de personal administrativo en las diferentes actividades.
• Área de Cultura: se realizaron actividades relacionadas con el fomento de los núcleos de formación artística, control y seguimiento a las sesiones artísticas orientadas en los núcleos culturales, participaciones artísticas externas y eventos culturales en convenio con entidades externas, realización de eventos culturales, composición de obras musicales. Resultado 2do periodo registró de 1570 participaciones de estudiantes, 78 participaciones de egresados, 238 participaciones docentes, 112 participaciones de funcionarios en las diferentes actividades; estas participaciones corresponden a eventos realizados para la comunidad académica al interior de la institución.
• Área de Deporte: durante la vigencia 2022 se desarrollaron actividades de participación en eventos deportivos internos y externos, consecución de escenarios deportivos para la práctica deportiva de la comunidad institucional y la realización de eventos deportivos internos.  Resultado registró 389 participaciones en las diferentes actividades.
• Área de Salud: se llevan a cabo jornadas de prevención, realización y ejecución de convenios inter-institucionales de los servicios de salud, realización de campañas de salud. Resultados se alcanzó cobertura al 38% de la población universitaria, donde se destaca la participación de la facultad de Ciencias Sociales y de la Administración y la facultad de Arte y Diseño, alcanzando respectivamente un 39.4% y 37.4% de su estudiantado que participó e hizo uso de los servicios ofertados desde el área de Salud. </t>
  </si>
  <si>
    <t>Facultad de Arte y Diseño: 1 doctor Sory Alexander Morales. 1 en estudio maestría Andrés Urrutia.
Facultad de Ingeniería: 1 doctor,  Martha Camacho,  1  en estudio de doctorado Eleonora Palta.   
Facultad de Ciencias Sociales y de la Administración: 1 doctor Rafael Padilla, 1  post-doctor Rafael Padilla, 4 docentes en estudio de Doctorado Paola Umaña, Diana Pacheco, Santiago Martínez, John Felipe Ramírez.
Según plataforma Campus Reportes  tenemos: 
5  doctores en formación (Paola Umaña, Diana Pacheco, Santiago Martínez, Eleonora Palta, John Felipe Ramírez).
3 doctores graduados (Sory Morales, Martha Camacho, Rafael  Padilla).</t>
  </si>
  <si>
    <t>100% de programas con registro calificado</t>
  </si>
  <si>
    <t>En el mes de noviembre de 2023 se llevó a cabo por parte de las consejeras del CNA la visita de verificación de condiciones iniciales institucionales. 
En el mes de diciembre de 2023 se recibe concepto favorable por parte del  CNA de las condiciones iniciales institucionales para iniciar el proceso de autoevaluación con fines de acreditación institucional.</t>
  </si>
  <si>
    <t>Re-acreditación de la Tecnología en Desarrollo de Software.
Acreditación del programa Ingeniería Informática.
Acreditación del programa:  Arquitectura
Inicio proceso de autoevaluación con fines de acreditación del ciclo propedéutico de la Tecnología en Gestión Financiera y Administración Financiera por ciclos propedéuticos.
Inicio del  proceso de autoevaluación para re acreditación del ciclo propedéutico de la Tecnología en Gestión Empresarial, Tecnología en Gestión Comercial y de Mercados y el programa profesional de Administración de Empresas.
Inicio del  proceso de autoevaluación con fines de acreditación para la Tecnología en Delineantes de Arquitectura e Ingeniería.  
Aprobación y divulgación de la marca de Acreditación Institucional: Es contigo.
Resultado consolidado PDI 2020-2024: 100% de los Programas académicos que cumplen condiciones de acreditación son Autoevaluados.</t>
  </si>
  <si>
    <t xml:space="preserve">Se presentó el programa de Arquitectura al Consejo Nacional de Acreditación para el proceso de acreditación de alta calidad: se recibe visita de verificación los días 20, 21 y 22 de abril de 2022.
Se realizó el proceso de autoevaluación con fines de acreditación de los programas de Tecnología en Gestión Financiera y Administración Financiera por ciclos propedéuticos: se recibió visita de condiciones iniciales por parte del Consejo Nacional de Acreditación, el día 3 de noviembre de 2022 y el 9 de diciembre fue recibida la comunicación del Consejo Nacional de Acreditación en la que aprueban las condiciones iniciales de los programas para dar paso al proceso de autoevaluación con fines de acreditación y entregar informe antes del 9 de diciembre de 2023.
Proceso de re-acreditación de la Tecnología en Desarrollo de Software: se realizó la visita de verificación para renovación de acreditación de la tecnología los días 25, 26 y 27 de mayo de 2022. En este momento el programa se encuentra en ponencia en el Consejo Nacional de Acreditación para respuesta.
Se presenta ante pares académicos para acreditación en alta calidad el programa de Ingeniería Informática: Se encuentra en ponencia en el Consejo Nacional de Acreditación para respuesta.
Se inicia proceso de autoevaluación para re acreditación del ciclo propedéutico de los programas Tecnología en Gestión Empresarial, Tecnología en Gestión Comercial y de Mercados y el programa profesional de Administración de Empresas.
Total programas acreditables 8, proceso de autoevaluación 8
Se realiza proceso de autoevaluación para Programas no acreditables, Se entrega avance del 80% de la construcción del documento de autoevaluación del programa Tecnología en Delineantes de Arquitectura e Ingeniería y el plan de mejoramiento para ejecutar durante la vigencia del año 2023. 
</t>
  </si>
  <si>
    <t>Total acumulado vigencia 2023: 10 capacitaciones a estudiantes</t>
  </si>
  <si>
    <t>1. Seminario en inteligencia artificial y paisaje sonoro: 
25 estudiantes certificados (22 presenciales y 3 virtuales)
2. Curso de formación en recurso humano en investigación y creación para Arquitectura, Arte y Diseño. 
Total acumulado vigencia 2023: 10 capacitaciones a estudiantes
100% de cumplimiento</t>
  </si>
  <si>
    <t xml:space="preserve">Número de capacitaciones en competencias investigativas para los estudiantes.
</t>
  </si>
  <si>
    <t>≥ 4 capacitaciones en  competencias investigativas para estudiantes 
(1 capacitación anual)</t>
  </si>
  <si>
    <t>&gt;= 4 Convocatorias para fomentar la Investigación Formativa 
(1 convocatoria anual)
&gt;= 4 Eventos de divulgación/Socialización de actividades en Investigación para estudiantes 
(1 evento anual)</t>
  </si>
  <si>
    <t xml:space="preserve">1  Convocatoria
1  Evento
</t>
  </si>
  <si>
    <t>4 convocatorias para fomentar la Investigación Formativa 
 4 Eventos de divulgación/Socialización de actividades en Investigación para estudiantes</t>
  </si>
  <si>
    <t>PDI 2020-2024: 8 proyectos ejecutados o en ejecución Universidad- Empresa – Estado.
De los proyectos acumulados 2020-2022 se finaliza proyecto Pájara Tinta (2022)</t>
  </si>
  <si>
    <t>Se realizan durante el 1er y segundo periodo académico y se ejecutan el 100% de las actividades propuestas</t>
  </si>
  <si>
    <t>Convenio firmado Fenalco
Objeto: Términos de intervención social y acompañamiento a estudiantes
 Convenio pendiente de firma Fundación Democratic 
Objeto: Medir la concientización de los residuos en diferentes organizaciones de la ciudad de Popayán.</t>
  </si>
  <si>
    <t>Mejoramiento de la Gestión de información de Egresados</t>
  </si>
  <si>
    <t>Se cumple la meta de ofertas de educación continua para egresados. 25 ofertas acumuladas para PDI 2020-2024.</t>
  </si>
  <si>
    <t>Construir nuevos ambientes académicos para el cumplimiento de las labores formativas, académicas, docentes, científicas y culturales para los programas académicos existentes en concordancia con la  nueva oferta académica, bajo criterios de educación inclusiva y de calidad.</t>
  </si>
  <si>
    <t>Nro. de planes de estudio actualizados/ Nro. de planes de estudio de cada  facultad o unidad académica
Nro. CM desarrollados con resultados de aprendizaje/ Nro. CM del programa académico</t>
  </si>
  <si>
    <t>Nro. de programas presentados a través de la plataforma Unimayor Virtual.                                                      
Nro. De programas de posgrado presentados</t>
  </si>
  <si>
    <t>Nro. De programas de la IUCMC con Autoevaluación con fines de acreditación/ Nro. de programas  de la IUCMC</t>
  </si>
  <si>
    <t xml:space="preserve">Cumplimiento 2023 : 6 proyectos de aula
Total de Proyectos de investigación en el aula acumulados 2020-2023 = 12
100% de cumplimiento meta  PDI  </t>
  </si>
  <si>
    <t>Articulación Universidad-Empresa-Estado-Sociedad</t>
  </si>
  <si>
    <t>cumplimiento 100% meta PDI
Durante el  Plan de Desarrollo se ejecutan o encuentran en ejecución 8 proyectos universidad estado, empresa, sociedad.
Total docentes PDI 2020-2024 acumulado: 
9 docentes participantes de proyectos articulados con la Universidad- Estado-Empresa-Sociedad, del grupo de investigación Gifin. 8 pertenecen a la facultad de Ciencias Sociales y de la Administración
Del grupo de investigación D&amp;A 1 perteneciente a la facultad de Arte y Diseño, que corresponden a 5 proyectos desarrollados en articulación Universidad- Estado-Empresa-Sociedad.</t>
  </si>
  <si>
    <t>Cumplimiento PDI 100%
Avalados por MINCIENCIAS EN CONVOCATORIA 894 DE 2021 
PRODUCTOS RESULTADOS :
Generación de Nuevo Conocimiento: 192 productos
Desarrollo Tecnológico e Innovación: 70 productos
Apropiación Social del Conocimiento: 685productos
Formación del Recurso Humano: 706 productos</t>
  </si>
  <si>
    <t>Cumplimiento 100% meta PDI
Durante el  Plan de Desarrollo se ejecutan o encuentran en ejecución 8 proyectos Universidad-Empresa-Estado-Sociedad
Total docentes PDI 2020-2024 acumulado: 
9 docentes participantes de proyectos articulados con la Universidad-Empresa-Estado-Sociedad</t>
  </si>
  <si>
    <t>Generación de Productos de Nuevo Conocimiento, Desarrollo tecnológico, Formación de recurso humano y Apropiación Social del Conocimiento</t>
  </si>
  <si>
    <t>Organización Comité de Ética en Investigación</t>
  </si>
  <si>
    <t>&gt;= 12 Eventos institucionales académico-científicos realizados (2021=3 2022=6, 2023=9, 2024=12)</t>
  </si>
  <si>
    <t>Un Comité de Ética en Investigación (2021)</t>
  </si>
  <si>
    <t>Un Comité de Propiedad Intelectual (2021)</t>
  </si>
  <si>
    <t xml:space="preserve"> Comité de Ética en Investigación</t>
  </si>
  <si>
    <t>3 Eventos institucionales académico-científicos realizados anuales</t>
  </si>
  <si>
    <t>Cumplimiento PDI
 120 participaciones en eventos académico - científicos</t>
  </si>
  <si>
    <t>12  Participaciones en eventos académico-Científicos de Carácter Nacional o Internacional (anual)</t>
  </si>
  <si>
    <t>Número de Eventos institucionales académico-científicos organizados</t>
  </si>
  <si>
    <t>7 eventos</t>
  </si>
  <si>
    <t>1 Comité de Ética en Investigación aprobado y en funcionamiento.</t>
  </si>
  <si>
    <t>PDI 16 productos presentados y registrados con  propiedad intelectual</t>
  </si>
  <si>
    <t>Un Sistema de Información de Investigaciones con registros actualizados.</t>
  </si>
  <si>
    <t>Convenios operacionalizados: 11
total de convenios para movilidad académica: 34
FCSA Convenios operacionalizados: IU Colegio Mayor de Antioquia, IU Antonio José Camacho, IU  Marco Fidel Suarez, IU Digital de Antioquia, Universidad Tecnológica de Pereira, Fundación Universitaria de Popayán, - Unidad académica virtual y/a distancia, Universidad del Cauca, Corporación Universitaria Centro superior, Universidad Santiago de Cali, Universidad Bernardo O’Higgins, Universidad Nacional Arturo Jaureche, Consejo Profesional de Administración de Empresas, Alcaldía de Medellín
FI: Se suscribe convenio específico de movilidad docente y estudiantil con la Universidad Católica de Cuenca. En el desarrollo del convenio se han realizado 4 clases espejo, con la participación de 144 estudiantes de los programas de la Facultad de Ingeniería. 
4 docentes de la Facultad brindaron 6 cursos cortos, en los cuales participaron 140 estudiantes de la Facultad de Ingeniería de la Universidad Católica de Cuenca.</t>
  </si>
  <si>
    <t>Recursos físicos y financieros</t>
  </si>
  <si>
    <t>Desarrollo de infraestructura física</t>
  </si>
  <si>
    <t xml:space="preserve">  </t>
  </si>
  <si>
    <t xml:space="preserve">Desarrollo, gestión y sostenibilidad institucional </t>
  </si>
  <si>
    <t>Diseño e implementación del Modelo de Gestión del Conocimiento y la Innovación Institucional</t>
  </si>
  <si>
    <t xml:space="preserve">Garantizar la infraestructura y los medios educativos tecnológicos  para el cumplimiento de las labores de docencia, formativas, académicas, científicas, culturales y administrativas de la Institución. </t>
  </si>
  <si>
    <t xml:space="preserve">Dentro del avance en la ejecución de los recursos  según lo estipulado en PFC 2021 se ejecuta el 100% de los proyectos: 
1. Fortalecimiento de la infraestructura tecnológica de la Facultad de Arte y Diseño
2. Adquisición y actualización de medios educativos para los programas académicos de la Facultad de Ingeniería.
Programados ejecución 2022 al 2024
3.Proyecto De Alimentación  y Transporte En La Institución Universitaria Colegio Mayor Del Cauca.
4.Formación Docente
programados ejecución 2021 al 2023
5.Construcción sede Norte 2021-2023 </t>
  </si>
  <si>
    <t>• Consolidar las políticas, estrategias y estructura y programas de apoyo para la permanencia y graduación de los estudiantes. 
• Gestionar convenios y alianzas interinstitucionales  que promuevan el fomento a la educación superior, y garanticen la permanencia de los estudiantes.</t>
  </si>
  <si>
    <t xml:space="preserve">
&gt;=80% de actividades ejecutadas </t>
  </si>
  <si>
    <t xml:space="preserve">
&gt;=80% de actividades ejecutadas (anual)</t>
  </si>
  <si>
    <t xml:space="preserve">Integrar políticas, procesos, actividades y espacios que complementan y mejoren las condiciones de vida de toda la comunidad universitaria.
</t>
  </si>
  <si>
    <t xml:space="preserve">Fomentar la participación de estudiantes, docentes y administrativos en los programas y actividades propuestos en las líneas  de Bienestar Institucional, contribuyendo al mejoramiento de la calidad de vida desde la pluralidad, diversidad e inclusión.
</t>
  </si>
  <si>
    <t>Cumplir con las  políticas institucionales de buen gobierno que garanticen la estabilidad institucional, la generación de sistemas de gestión efectivos en cumplimiento de los derechos y los deberes de las personas, y la rendición de cuentas a la sociedad.</t>
  </si>
  <si>
    <t xml:space="preserve">Garantizar la gestión financiera efectiva y gestionar los recursos necesarios a través de convocatorias y proyectos para el  crecimiento y desarrollo y sostenibilidad de la institución. </t>
  </si>
  <si>
    <t>Se aprueba la Metodología para la medición del impacto de los egresados en el medio.</t>
  </si>
  <si>
    <t>&gt;= 4 convenios con comunidades (1  por año)</t>
  </si>
  <si>
    <t>1 documento aprobado
Incumplido implementación</t>
  </si>
  <si>
    <t>C (metodología)
I (implementación)</t>
  </si>
  <si>
    <t>Avance en la propuesta del Diplomado Virtual como base para la Especialización en Formulación y Evaluación de Proyectos. Avance en 88% del documento, se encuentran definidas las siguientes condiciones de calidad del programa:  1 Y 2, 5,6,7,8 y 9 pendiente de finalizar  parta de las condiciones 3 Y 4 FALTA PRESENTAR PLATAFORMA SACES.
Se radica ante el Ministerio de Educación Nacional en el sistema SACES el registro calificado del programa de Ingeniería Multimedia de la Facultad de Ingeniería.
Se radica ante el Ministerio de Educación Nacional en el sistema SACES el registro calificado del programa de Especialización en Gerencia Financiera de la Facultad de Ciencias Sociales y de la Administración.
Se radica ante el Ministerio de Educación Nacional en el sistema SACES el registro calificado del programa de Maestría en Administración de Negocios de la Facultad de Ciencias Sociales y de la Administración.
Resultado consolidado PDI 2020-2024: 2 programas de posgrado y 1 programa de pregrado en  plataforma SACES, avance en posgrado mediante plataforma UNIMAYOR Virtual.</t>
  </si>
  <si>
    <t>&gt;=100% de actividades planificadas de infraestructura nueva
&gt;=90% de ejecución del plan. (2021=30%, 2022=60%, 2023=90%)
Implementación   Metodología de evaluación del impacto de los egresados en el medio social, académico y productivo</t>
  </si>
  <si>
    <t>% DE AVANCE</t>
  </si>
  <si>
    <t>TOTAL</t>
  </si>
  <si>
    <t>Se participo en 16 eventos con 39 participaciones de estudiantes en eventos académico-científicos resultado de los proyectos de investigación, con la ejecución de $16.000.000 para la vigencia, recursos destinados para movilidad de estudiantes y docentes.
Redes: Red Academia de Diseño RAD 1 estudiante diseño visual
ASIES CAUCA: Docentes y estudiantes de los programas Tecnología en Gestión Financiera, Tecnología en Gestión Comercial y de Mercados y Programa Administración de Empresas.</t>
  </si>
  <si>
    <t>Se participo en 27 eventos con 107 estudiantes y 33 docentes</t>
  </si>
  <si>
    <t>total eventos en que se participa 101, con 227 estudiantes y 51 docentes  y 12participaciones en eventos de redes.</t>
  </si>
  <si>
    <t>Periodo</t>
  </si>
  <si>
    <t>% deserción</t>
  </si>
  <si>
    <t>Meta institucional</t>
  </si>
  <si>
    <t>II P -2020</t>
  </si>
  <si>
    <t>&gt;= 10% deserción institucional</t>
  </si>
  <si>
    <t>I P - 2021</t>
  </si>
  <si>
    <t>II P -2021</t>
  </si>
  <si>
    <t>I P - 2022</t>
  </si>
  <si>
    <t>II P -2022</t>
  </si>
  <si>
    <t>I P - 2023</t>
  </si>
  <si>
    <t xml:space="preserve">PARTICIPACIÓN DE LA COMUNIDAD INSTITUCIONAL EN BIENESTAR </t>
  </si>
  <si>
    <t xml:space="preserve">Periodo Académico </t>
  </si>
  <si>
    <t xml:space="preserve">Matriculados </t>
  </si>
  <si>
    <t>Descuentos  a estudiantes</t>
  </si>
  <si>
    <t>Participantes Act. Bienestar</t>
  </si>
  <si>
    <t xml:space="preserve">T. Beneficiarios  </t>
  </si>
  <si>
    <t xml:space="preserve">% Parti. </t>
  </si>
  <si>
    <t>62,3%</t>
  </si>
  <si>
    <t>82,0%</t>
  </si>
  <si>
    <t>71,1%</t>
  </si>
  <si>
    <t>93,2%</t>
  </si>
  <si>
    <t>98,1%</t>
  </si>
  <si>
    <t>99,1%</t>
  </si>
  <si>
    <t>99,3%</t>
  </si>
  <si>
    <t>99,2%</t>
  </si>
  <si>
    <t>Total Docentes Contratados</t>
  </si>
  <si>
    <t>Part. Docentes</t>
  </si>
  <si>
    <t>% PART.</t>
  </si>
  <si>
    <t>Total Administrativos Contrat.</t>
  </si>
  <si>
    <t>Part. Administrativos</t>
  </si>
  <si>
    <t>35,5</t>
  </si>
  <si>
    <t>Total Participaciones Bienestar</t>
  </si>
  <si>
    <t>% DE AVANCE PDI 2020-2024 EN 48  MESES DE EJECUCIÓN (MAYO 2024)</t>
  </si>
  <si>
    <t>OBSERVACIONES 1er PERÍODO 2023</t>
  </si>
  <si>
    <t>AVANCE PDI 2020-2023 (DICIEMBRE)</t>
  </si>
  <si>
    <t>AVANCE EN 31 MESES DE EJECUCIÓN PDI (MÁX 65% AVANCE)</t>
  </si>
  <si>
    <t>AVANCE EN 37 MESES DE EJECUCIÓN PDI (MÁX 77% AVANCE)</t>
  </si>
  <si>
    <t>AVANCE EN 43 MESES DE EJECUCIÓN PDI (MÁX 90% AVANCE)</t>
  </si>
  <si>
    <t>Se modifica la meta en comité integral de gestión y desempeño quedando 1 programa a través de la plataforma Unimayor virtual
Se finaliza el documento para la Especialización en Gerencia Financiera, la cual se encuentra en cargue de información en el sistema de aseguramiento de la calidad SACES.
Se aprobó en el Consejo Directivo del día 27 de diciembre de 2022 la Maestría en Administración de Negocios.
La facultad de Ingeniería ha avanzado en la propuesta del diplomado virtual como base para la Especialización en Formulación y Evaluación de Proyectos. Se presentó la propuesta y la estructura temática, la cual fue revisada por docentes expertos, se realizaron varias reuniones en donde desde la decanatura de la Facultad de Ingeniería se definieron los docentes expertos. Avance en el 62% del documento.
Se presenta en plataforma SACES programa de pregrado en Ingeniería Multimedia.
Resultado consolidado: 2 programas de posgrado (1 en plataforma SACES y 1 Aprobado por Consejo Directivo para subir en plataforma SACES) y avance en posgrado mediante plataforma Unimayor Virtual y 1 programa de pregrado.</t>
  </si>
  <si>
    <t>1 Especialización en gerencia financiera
1 Maestría Administración de negocios.
1 pregrado ingeniería multimedia
Avance 62% especialización n formulación y evaluación de proyectos - plataforma Unimayor virtual</t>
  </si>
  <si>
    <t>Se cuenta con propuesta modelo, para presentar en Consejo Académico</t>
  </si>
  <si>
    <t xml:space="preserve"> Modelo de gestión para la educación inclusiva, aprobado por el consejo académico el 19/9/2022, se ejecutó con éxito de septiembre a noviembre de 2023. Se realizaron más de 10 actividades, incluyendo diseño metodológico, convocatorias, elecciones, reuniones semestrales, establecimiento de indicadores, socialización de la ley de infancia y adolescencia, y formación en habilidades blandas, gestionando así una inclusión efectiva y atención a la diversidad en la comunidad estudiantil de Unimayor.
100% cumplimiento de la meta</t>
  </si>
  <si>
    <t>Se registraron en el sistema de investigaciones – campus Unimayor, un total de 6 proyectos resultado de la investigación en el aula para la vigencia 2022, discriminados de la siguiente manera: facultad Arte y Diseño 2, Facultad de Ingeniería 1, Facultas Ciencias Sociales y de Administración 2 y Facultad de Educación: 1.</t>
  </si>
  <si>
    <t>Se aprobó mediante Comité de Investigaciones el registro del proyecto de aula del docente Josué David Velasco, integrante del grupo de investigación D&amp;A. Se presenta para aprobación del Comité el registro del proyecto de aula denominado "Fabricación de una maqueta de tipo mueble a escala 1:1 para el Claustro La Encarnación de la institución universitaria Colegio Mayor del Cauca".
El Comité da el visto bueno para la inscripción y legalización del proyecto en la Oficina de Investigaciones. 
Total de Proyectos de investigación en el aula acumulados 2020-2023 = 7</t>
  </si>
  <si>
    <t>1 convocatorias en proyectos internos anual
4 convocarías en jóvenes investigadores anual
6 proyectos de investigación de convocatoria interna  en ejecución o terminados anual
1 Proyectos de desarrollo interno, en ejecución o terminados anual</t>
  </si>
  <si>
    <t>2 convocatoria proyectos internos
2 convocatoria Jóvenes investigadores
12 Proyectos investigación</t>
  </si>
  <si>
    <t>convocatorias interna de grupos 2020 y convocatoria interna grupos 2021
convocatorias interna de Jóvenes 2020 y convocatoria interna Jóvenes 2021 
Se ejecutan 12 proyectos de investigación interno con 22 estudiantes  y 12  docentes participando + 1 proyecto de jóvenes investigadores</t>
  </si>
  <si>
    <t>14 proyectos + 3proyectos jóvenes</t>
  </si>
  <si>
    <t>26 + 4proyectos jóvenes</t>
  </si>
  <si>
    <t xml:space="preserve">Acumulado PDI:
 87 Proyectos de convocatoria interna de grupos de investigación
 6 proyectos de investigación del programa Jóvenes Investigadores
 3 convocatorias Jóvenes 
3 convocatorias grupos
</t>
  </si>
  <si>
    <t xml:space="preserve">Acumulado PDI:
 110 Proyectos de convocatoria interna de grupos de investigación
 6 proyectos de investigación del programa Jóvenes Investigadores finalizados 
3 proyectos de investigación Jóvenes Investigadores para ejecución 2024
Total proyectos jóvenes:  9
 4 convocatorias Jóvenes  Investigadores
4 convocatorias Grupos de Investigación
Cumplimiento 100%
</t>
  </si>
  <si>
    <t>23 Participaciones en eventos académicos científicos
Total docentes: 33
Total estudiantes: 107
Total 141 participantes</t>
  </si>
  <si>
    <t>1 Comité de Propiedad Intelectual aprobado y en funcionamiento.</t>
  </si>
  <si>
    <t>productos sometidos a propiedad intelectual vigencia 2023
durante el año 2023 se apoyo en el el pago de registros de intangibles de la siguiente manera, por parte del grupo de investigación hevir un pago por valor de 155.000, el registro de marca del sello editorial Unimayor por un valor de 155.000, el registro de marca por parte del grupo de investigación rutas de la facultad de arte y diseño denominado espacio abierto por un valor de 77.000, se anexa como evidencia trámites admtivos de pago.</t>
  </si>
  <si>
    <t>99 movilidades entrantes y salientes
Salientes: 66 movilidades
Entrantes:: 33 movilidades
Se cumple la meta de &gt;= 1 movilidad por programa académico.
Ing. Informática; saliente 12, entrante 4, 
TDSW: saliente 11, entrante 3, 
Arquitectura: saliente 7, entrante 3, 
Diseño Visual: saliente 13, entrante 5 , 
Delineantes: saliente 1, entrante 0, 
Admón. Empresas: saliente 3, entrante 1, 
Admón. Financiera: saliente 3, entrante 4, 
G. Comercial y de Mcados: saliente 5, entrante 4, 
G. Financiera: saliente 4, entrante 4, 
G. Empresarial: saliente 4, entrante 3, 
Español - Inglés: saliente 2, entrante 2, 
Música: saliente 1, entrante 0</t>
  </si>
  <si>
    <t xml:space="preserve">16 eventos con 39 estudiantes  en eventos académicos científicos + 2 participaciones de estudiantes en redes
</t>
  </si>
  <si>
    <t xml:space="preserve">Gestión de Alianzas Estratégicas </t>
  </si>
  <si>
    <t xml:space="preserve"> Fortalecimiento de Alianzas y redes Académicas</t>
  </si>
  <si>
    <t>&gt;= 5 nuevas alianzas estratégicas (2021=2, 2022=4, 2025=5)
&gt;= 2 proyectos ejecutados en el marco de alianzas estratégicas (2024)</t>
  </si>
  <si>
    <t xml:space="preserve">No. De alianzas estratégicas consolidadas.                                            No. De proyectos ejecutados que contribuyan a la solución de problemáticas de la región en el marco de las alianzas estratégicas. </t>
  </si>
  <si>
    <t xml:space="preserve">14 alianzas vigentes con el sector público y privado hasta la vigencia 2023.
Federación Nacional de Comerciantes - FENALCO
Cámara de Comercio del Cauca
Asociación colombiana de pequeñas y medianas empresas - ACOPI
Consejo Gremial y Empresarial de Cauca
Gobernación del Cauca - Arquidiócesis de Popayán
Escuela de empresarios QUEBEC
Sociedad Colombiana de Arquitectos
Corporación Gastronómica de Popayán
Empresa de transporte Transpubenza
Observatorio Regional de la Región Administrativa y de Planificación del Pacífico- RAP PACÍFICO
Agencia de Desarrollo Tecnológico REDDI
Dpto. Administrativo Nacional de Estadística DANE
CODE Consejo Dptal de Estadística
CODECTI
Red Regional de Emprendimiento 
Red Académica Internacional de EOALCI
</t>
  </si>
  <si>
    <t xml:space="preserve">Se presenta a convocatoria del SGR proyecto conjunto con la Universidad del Cauca,” Fortalecimiento de la Innovación en las Mipymes a partir de los resultados de Investigación de las IES del departamento del Cauca. -REDI
Con el respaldo de Asies Cauca, la Red de Instituciones de Educación Superior de Ecuador- Colombia y la Red Regional de Emprendimiento lleva a cabo el V Encuentro Internacional en Liderazgo, Empoderamiento y Desarrollo Empresarial y el Encuentro Binacional de Universidades- Ecuador- Colombia.
A través de la Red Internacional de Cooperación-COMPA- IES de Colombia México, Perú, Argentina se desarrolla el Primer Encuentro Internacional por la Vida “El Conocimiento Académico y el Dialogo Intercultural”   
Con la seccional de Acopi y el respaldo financiero del SGR, se inicia la ejecución del proyecto “Transformando Cauca, Agro cadenas de Alto Impacto”. </t>
  </si>
  <si>
    <t xml:space="preserve">Nuevas alianzas 2023: Instituto Colombiano de Antropología e historia
Departamento  administrativo Nacional de Estadística
Resultado consolidado:  14 alianzas estratégicas con el sector público – privado; 12 Alianzas estratégicas con Redes Académicas vigentes.
Resultado consolidado: Operacionalización de Convenios y Alianzas: 100% de convenios con resultados.
</t>
  </si>
  <si>
    <t>se realizan durante el 1er y segundo periodo académico y se ejecutan el 100% de las actividades propuestas</t>
  </si>
  <si>
    <t>40%  egresados con información en sistema SIAG de los últimos cinco años</t>
  </si>
  <si>
    <t>&gt;=60% de egresados con  información actualizada en el sistema de información de los últimos cinco años (anual)</t>
  </si>
  <si>
    <r>
      <t xml:space="preserve"> No. De egresados con información actualizada/Total de egresados de la Institución.
</t>
    </r>
    <r>
      <rPr>
        <b/>
        <sz val="11"/>
        <color rgb="FFFF0000"/>
        <rFont val="Calibri"/>
        <family val="2"/>
        <scheme val="minor"/>
      </rPr>
      <t/>
    </r>
  </si>
  <si>
    <t>Una vez consolidados los datos de las cohortes 2017-2023 se cuenta con 3650 egresados de los 10 programas académicos de los cuales han actualizado información en la base de datos de egresados 2679 para total de 73.39% egresados han actualizado información</t>
  </si>
  <si>
    <t>Se encuentra cumplida la meta del 60% de egresados con información actualizada. Según información reportada por el líder del proceso se ha cumplido en un 70% la actualización hasta la vigencia 2023.</t>
  </si>
  <si>
    <t xml:space="preserve">Oferta de programas de educación continua para la actualización permanente de los Egresados </t>
  </si>
  <si>
    <t>Número de programas de educación continua ofertados y ejecutados de acuerdo a requerimientos  de los egresados.</t>
  </si>
  <si>
    <t>Se brinda educación continua a los egresados de las facultades Ciencias sociales y de la administración, Facultad de Arte y Diseño, facultad de ingeniería</t>
  </si>
  <si>
    <t>Referenciación laboral</t>
  </si>
  <si>
    <t>Acta 25 de junio de 2022, comité institucional de Gestión y desempeño: Se modifica el indicador y meta Número de ofertas socializadas a los egresados/Total de ofertas recibidas para egresados
&gt;=80% de ofertas socializadas a los egresados
Todas las ofertas laborales recibidas durante el año fueron socializadas entre los egresados objetivo a través del sistema de correos masivos mailrelay, pero no se sabe cuantos egresados Unimayor participan. 15/15 ofertas socializadas.</t>
  </si>
  <si>
    <t>de 17 ofertas recibidas se han ofertado 17, para un total 100% y de 76 validaciones académicas se han validado 76</t>
  </si>
  <si>
    <t>Los programas académicos avanzan en la actualización curricular de los componentes de modulo, durante la vigencia 2021 se enfatiza en diseño de guías e instrumentos que permitan realizar las actualizaciones estandarizadas de los programas.</t>
  </si>
  <si>
    <t>No. de herramientas diseñadas e implementadas para medición del impacto de los egresados en el medio social, académico y productivo.</t>
  </si>
  <si>
    <t>Oficina de Egresados 
Coordinadores de programas</t>
  </si>
  <si>
    <t>1 documento aprobado</t>
  </si>
  <si>
    <t>Se evidencia el documento aprobado de medición del impacto de egresados.
Los programas presentan evaluación resultado de procesos de autoevaluación y acreditación institucional.
Pendiente implementar metodología según el modelo aprobado
Meta cumplida en un 77%</t>
  </si>
  <si>
    <t>Número de participantes  en  actividades realizadas/Total de comunidad universitaria  *100</t>
  </si>
  <si>
    <t xml:space="preserve">desde el proceso de talento humano y la contratista de psicología organizacional se realizaron actividades para fortalecer: la prevención y promoción del riesgo psicosocial con la ejecución de las siguientes actividades: campaña de medio ambiente se contó con la participación de contratistas 7- funcionarios 15 docentes 2, celebración día de la familia se contó con la participación de contratistas 14- funcionarios 8 docentes 2- hijos de funcionarios 61, campaña de cooperación y comunicación asertiva se contó con la participación de contratistas 12- funcionarios 10 docentes 2, campaña de pausas cognitivas se contó con la participación de contratistas 26- funcionarios 37 docentes 29, campaña de pensamientos tóxicos, se contó con la participación de contratistas 15- funcionarios 37 docentes 2, taller de inteligencia emocional se contó con la participación de docentes de las siguientes facultades arte diseño 16 educación 4- ciencias sociales del administración 11 ingeniería 2. por otra parte, también se realizaron actividades para fortalecer el clima organizacional con la ejecución de las siguientes actividades: campaña de control y objetivos, se contó con la participación de contratista 4 funcionarios 5 docentes 14, campaña de cooperación juntos hacemos más se contó con la participación de contratista 6 funcionarios 9 docentes 6, campaña de motivación las llaves maestras se contó con la participación de contratista 17 funcionarios 8, campaña de relaciones interpersonales, se contó con la participación de contratista 6 funcionarios5 docentes 6, campaña de toma de decisiones bajo presión, se contó con la participación de contratista12 funcionarios 26 docentes 9. las actividades realizadas durante los meses de octubre a diciembre de 2022 tienen como objetivo fortalecer el clima organizacional y la prevención del riesgo psicosocial y de esta forma contribuir en el cuidado de salud física y mental de los funcionarios de la institución.
El subproceso de bienestar institucional para la vigencia del año 2022 empleo el recurso económico de 395.569.958, utilizado en contratos directos y procesos de mínima cuantía. para el segundo periodo del 2022, bienestar ejecutó 204.171.307 para operar en beneficio de su comunidad institucional, destinado en programas, servicios y actividades establecidas en el poa del presente año. es de destacar que adicionalmente la institución beneficio a los estudiantes con descuentos como: beneficiario pr generación e, desc. herm-fam 20% ac., desc. matricula honor 100%, desc. matricula honor 50%, desc. matricula honor 25%, desc. por votación, descuento 5% egresado, descuento política de gratuidad, descuentos deportista profesional, otros representantes consejo posgrado por un valor de 3.985.829.181.también se suma el proyecto ejecutado en la institución denominado be.a.t. por un valor de 170.000.00. es así que la institución universitaria colegio mayor del cauca empleó para el beneficio de los estudiantes 4.551.399.139. este recurso económico beneficio a los estudiantes de la siguiente manera: el 97% de estudiantes matriculados para el 2022-2 obtuvieron beneficios en los diferentes descuentos, sin embargo, el restante de estudiantes, equivalente al 3%, 15 estudiantes entre este porcentaje, recibieron apoyo e incentivos económicos por parte del proyecto de beat alimentación y transporte es igual a 8 estudiantes, al igual que del programa de jóvenes en acción es igual a 7 estudiantes beneficiados. en este sentido, solo el 2,4% de nuestros estudiantes no tuvieron ningún tipo de beneficio en descuentos o programas de sostenimiento internos y externos. sin embargo, del 2,4%, 6 estudiantes participaron de actividades de bienestar institucional especialmente de los servicios de salud. es así que el porcentaje atendido para el 2022-2 beneficiados e impactados corresponde al 98,9% de nuestros estudiantes. 
</t>
  </si>
  <si>
    <t>.Establecer un programa que enmarque las  estrategias y acciones a seguir para la prevención y atención  de casos de vulnerabilidad, violencia sexual y de género.</t>
  </si>
  <si>
    <t>Se ejecutan  estrategias de prevención de las violencias basadas en género, durante el primer trimestre el subproceso de bienestar institucional en especial las áreas de desarrollo humano planifico actividades para dar a conocer el protocolo de violencia sexual de género y promover el respeto de los derechos humanos y fortalecer las relaciones interpersonales y la sana convivencia en la comunidad institucional, a través de estrategias psicopedagógicas en la comunidad institucional. durante el segundo trimestre se realizó la socialización del protocolo de violencia basada en género en la comunidad institucional realizado en dos jornadas el día 3 de mayo de 2022 en la sede la encarnación y el día 5 de mayo en la sede bicentenario, observándose una buena receptividad de la información por parte de los participantes, dentro de la socialización del protocolo se realizó un museo de forma pedagógica dando a conocer los diferentes tipos de violencia hacia la mujer, hombre, niños y ancianos, la ubicación del protocolo en la página institucional del sgi donde se encuentra publicado el documento, las rutas de atención y las líneas de atención en Popayán. por otra parte, también se hizo una dramatización llamada la mentira con el grupo de teatro del área de cultura, con esta socialización se logró acercar a la comunidad institucional a identificar los diferentes tipos de violencia de los cuales los seres humanos nos vemos enfrentados, y desde allí motivarlos para ser promotores de la igualdad y el respeto por los derechos humanos, orientando desde la psicología estrategias de crecimiento personal. de acuerdo a la actividad realizada queda como plan de mejora, diseñar una escala de evaluación que permita conocer la percepción del tema socializado y así poder implementar estrategias o herramientas para fortalecer las falencias o debilidades que reporten, así mismo continuar con el desarrollo de actividades de capacitación y sensibilización de las violencias basadas en género. en la actividad se obtuvo una participación de 141 participantes discriminados de la siguiente manera, 4 estudiantes de administración financiera, 32 de arquitectura, 12 de licenciatura en español e inglés, 3 de tecnología en delineantes de arquitectura e ingeniería, 8 de tecnología en gestión comercial y de mercados, 24 de tecnología en gestión empresarial, 6 de administración de empresas, 2 de ingeniera informática, 23 de tecnología en gestión financiera, 10 docentes y 17 funcionarios. durante el tercer trimestre desde el subproceso de bienestar institucional el área de desarrollo humano, procede a diseñar la ruta del protocolo de prevención y atención en casos de violencia sexual y de género de una manera más interactiva para que sea de fácil compresión y consulta para la comunidad institucional ,posteriormente se procede a enviar la ruta diseñada al área de comunicaciones para que con su apoyo sea publicado en la página institucional, se adjunta el enlace de la página donde se encuentra la ruta de atención. https://unimayor.edu.co/web/bienestar-universitario#protocolo-de-violencia-sexual-y-de-generodurante el cuarto trimestre se realizó actividades en pro del fortalecimiento del respeto e igualdad por los seres humanos. en esta ocasión se realizó con la comunidad institucional un mural móvil en donde cada participante expreso a través de recortes, imágenes, pintura, y mensajes su diversidad cultural, creencia representativa desde su región y costumbres, permitiendo reconocer que cada ser humano es un ser diverso, con libre expresión y entendiendo dentro de los diferentes contextos la dinámica entre las relaciones interpersonales, se contó con 113 estudiantes equivalentes al 4.6% de la población matriculada para el segundo periodo de 2022 discriminados de la siguiente manera 1 de arquitectura, 25 diseño visual, 12 de gestión empresarial, 14 de gestión financiera, 2 de la licenciatura español e inglés, 4 de administración de empresas, 3 de ingeniería informática, 26 de desarrollo de software, 26 de administración financiera, 20 funcionarios y 10 docentes. con la actividad realizada se percibió participación activa de los asistentes mostrando interés, curiosidad de escuchar las diferentes dinámicas culturales que hay en cada ser humano y desde allí generar reflexión de comprender el actuar de las personas y brindar el respeto que se merecen, así mismo para conocer el impacto generado se aplicó una encuesta en donde manifestaron la importancia de estos talleres las cuales permiten mejorar sus capacidades a nivel personal y académico y fortalecer sus relaciones interpersonales, como plan de mejora continuar realizando actividades y campañas de promoción y prevención abarcando en su totalidad de la población institucional. durante el cuarto trimestre del periodo académico del 2p 2022 se presentó un caso de violencia basado en género, con 1 una estudiante víctima dentro de la institución universitaria colegio mayor del cauca, de la facultad de ciencias sociales y de la administración. de acuerdo al protocolo de violencia sexual y de género, el subproceso de bienestar institucional, en especial el área de desarrollo humano activa la ruta de atención a la víctima, brindando acompañamiento psicosocial de manera personalizada y asesorías pertinentes de acuerdo al caso, y se remitió a secretaria general para el acto disciplinario con el victimario.se realizó un acompañamiento psicosocial de 3 sesiones personalizadas con plan de intervención correspondiente, explicando que es un proceso voluntario y autónomo, de acuerdo a las actividades realizadas se fortalece las habilidades y capacidades de afrontamiento emocional a nivel personal. así mismo durante este semestre se avanzó en la actualización del protocolo y la creación de la política institucional de cero tolerancias frente a las violencias de género en la institución universitaria colegio mayor del cauca de acuerdo a los lineamientos del men resolución 014466 25 de julio 2022.
Se presenta un caso de la facultad de ciencias sociales y de la administración</t>
  </si>
  <si>
    <t>Mantenimiento Arquitectónico</t>
  </si>
  <si>
    <t xml:space="preserve">&gt;=90% de ejecución de actividades planificada (anual) </t>
  </si>
  <si>
    <t>Durante el desarrollo de la vigencia 2023 se adelantaron acciones de mantenimiento rutinario, enfocadas en la reparación de cubiertas, adecuación de muros deteriorados con la aplicación de pinturas. es importante tener en cuenta que durante el desarrollo del año 2021 se han presentado eventos de vandalismo desmedido, razón por la cual se han presentado grafitis constantes en las fachadas de las edificaciones propiedad de la institución, y en general en todo el centro histórico de la ciudad de Popayán, por tal motivo se han dispuesto recursos considerables para la reparación de estos elementos de fachada. Como labores rutinarias de mantenimiento se realizaron labores de arreglo de cubiertas, toma de goteras, pinturas en general, y adecuación de puntos hidráulicos deteriorados. durante el ultimo trimestre de 20233 sufrimos el robo de contadores en la sede bicentenario, que ocasionó inundación de gran parte del archivo y centro de recursos de inglés, lo cual fue solucionado con la instalación de válvulas adicionales y adecuación de tuberías.</t>
  </si>
  <si>
    <t>* Número de actividades ejecutadas/ total de actividades planificadas</t>
  </si>
  <si>
    <t>Se adjudica mediante resolución 894 del 8 de septiembre de 2022 el contrato para CONSTRUCCION DE LA SEGUNDA FASE DE LA INFRAESTRUCTURA PARA LA SEDE NORTE DE LA INSTITUCIÓN UNIVERSITARIA COLEGIO MAYOR DEL CAUCA por valor de $6.750.000.000,00.
Se adjudica mediante resolución no. 959 del 13 de octubre de 2022 el contrato cmc-rc-001-2022 por valor de $519.500.015, cuyo objeto es contratar la interventoría técnica, administrativa, financiera, contable y legal al contrato de obra pública resultante del proceso licitación pública no. lp-op-cmc-03-2022 cuyo objeto es construcción de la segunda fase de la infraestructura para la sede norte de la institución universitaria colegio mayor del cauca.  
de conformidad con informes de interventoría se registra un avance del 1.6% a 30-12-2022, en actividades registradas</t>
  </si>
  <si>
    <t>Plan estratégico de tecnología de información (PETI)</t>
  </si>
  <si>
    <t>Se tiene cumplimiento del PETI en sus áreas de Seguridad de la información, gobierno digital, desarrollo, infraestructura y medios educativos.</t>
  </si>
  <si>
    <t>Se desarrollan actividades programadas en el PETI, se realizan actividades conforme a lo planificado y se realiza seguimiento</t>
  </si>
  <si>
    <t>Dentro de los proyectos institucionales en el marco del Plan de Fomento a la Calidad se ejecutaron recursos por valor de $. $2.801.027.946 para la vigencia 2022, los cuales fueron ejecutados en el 100%.
Pendiente ejecución de recursos $5.200.000.000 asignados a la construcción nueva sede la cual se encuentra en ejecución</t>
  </si>
  <si>
    <t>Dentro del avance en la ejecución de los recursos  según lo estipulado en PFC 2021 se ejecuta el 100% de los proyectos: 
1. Fortalecimiento de la infraestructura tecnológica de la Facultad de Arte y Diseño
2. Adquisición y actualización de medios educativos para los programas académicos de la Facultad de Ingeniería.
programados ejecución 2022 al 2024
Proyecto De Alimentación  y Transporte En La Institución Universitaria Colegio Mayor Del Cauca.
Formación Docente
Construcción sede Norte</t>
  </si>
  <si>
    <t>Se ejecutan el 100% de los proyectos y recursos relacionado con los proyectos plan fomento 2022, relacionados con Proyecto de alimentación  y transporte en la Institución Universitaria Colegio Mayor Del Cauca.
Proyecto Formación Docente
Adquisición de predio contiguo a la sede norte de la Institución Universitaria Colegio Mayor del Cauca, Popayán - departamento del Cauca.
Valor ejecutado $2.801.027.946</t>
  </si>
  <si>
    <t>&gt;=90% de cumplimiento en la implementación de políticas institucionales de buen gobierno MIPG (anual)</t>
  </si>
  <si>
    <t>No. de políticas implementadas/Total de políticas institucionales de buen gobierno aprobadas MIPG</t>
  </si>
  <si>
    <t>Se ejecutan las 8 actividades programadas dentro del plan estratégico de comunicación para vigencia 2021</t>
  </si>
  <si>
    <t>Se ejecutan 13 actividades establecidas en el plan estratégico de comunicación para la vigencia 2022</t>
  </si>
  <si>
    <t>80% de cumplimiento de las estrategias planificadas.
Si bien se logró cumplir con parte de lo proyectado, es necesario ajustar la estrategia para el tema de traducción en lengua de señas, de todos los menús del portal institucional, principalmente a través de un software que automatice este proceso, ya que desde lo técnico, se presentan demasiados inconvenientes para aplicar la traducción, a través de gifs.</t>
  </si>
  <si>
    <t>En cumplimiento al Plan de formación docente se realizan capacitaciones: Redacción de artículos científicos, capacitaciones programadas por Unimayor virtual, Diplomado en micro currículos y resultados de aprendizaje II fase, seminario permanente del sistema de aseguramiento de la calidad, diplomado de escritura de artículos científicos, Capacitación en propiedad intelectual.</t>
  </si>
  <si>
    <t>FACULTAD DE CIENCIAS SOCIALES Y DE LA ADMINSTRACIÓN:
Modalidad Presencial:
Convenio ASIESCAUCA: Movilidad saliente: Docentes (2) y estudiantes (61) de los programas Tecnología en Gestión Financiera, Tecnología en Gestión Comercial y de Mercados y Programa Administración de Empresas a la Fundación Universitaria de Popayán.
Convenio Federación Colombiana ACJ-YMCA: Movilidad saliente de estudiantes (9) del Programa Administración de Empresas, 1 estudiante Tecnología Gestión Comercial y de mercados, 1 estudiante Tecnología en Gestión Empresarial
Universidad Halmstad-Suecia: Movilidad entrante (1) Docente 
Modalidad Clase Espejo:
Convenio Universidad de Tlaxcala de México: 1 Docente entrante
Convenio Universidad Bernardo O´Higgins: 1 docente entrante
Convenio ASIES CAUCA: 1 docente entrante, con participación de 14 estudiantes de la Universidad Cooperativa y 20 estudiantes de la Tecnología en Gestión Empresarial.
 FACULTAD DE INGENIERÍA
Modalidad Presencial:
Convenio Universidad Católica de Cuenca - Ecuador: 1 docente Saliente (evento convenio con MINTIC).
Convenio Institución Universitaria Antonio José Camacho: 3 docentes entrantes, 1 docente saliente, 60 estudiantes salientes. Convenio Tecnológico de Antioquia: 5 docentes salientes y 37 estudiantes.
Convenio Federación Colombiana ACJ-YMCA: Movilidad saliente de estudiantes (2) del Programa Ingeniería informática, 1 estudiante Tecnología Desarrollo de Software.
Clases espejo: 
Universidad Católica de Cuenca – Ecuador: 2 docentes entrantes
FACULTAD DE ARTE Y DISEÑO
Convenio Institución Universitaria Antonio José Camacho: 2 docentes salientes, 22 estudiantes salientes, 3 docentes entrantes y 5 estudiantes entrantes.
Convenio Fundación Academia de Dibujo: 13 estudiantes salientes, 12 docentes salientes y 2 docentes entrantes.
Convenio Colegio Mayor de Bolívar: 1 Docente saliente
Convenio Federación Colombiana ACJ-YMCA: Movilidad saliente de estudiantes (3) del Programa Arquitectura, 1 estudiantes y 1 egresado del programa Diseño Visual 
Convenio Instituto Tecnológico de Medellín: Movilidad saliente 1 docente
Universidad Jorge Tadeo Lozano y Politécnica de Cataluña: 1 docente saliente
Universidad de Caldas: 5 estudiantes entrantes, 2 docentes entrantes
FACULTAD DE EDUCACIÓN
Convenio Federación colombiana ACJ-YMCA: Movilidad saliente de estudiantes (1) del Programa Licenciatura Español - Inglés.
Convenio Universidad Tecnológica de Pereira: 1 estudiante en Movilidad saliente – Intercambio académico, mediante clases virtuales del componente de módulo Constitución Política
Convenio Institución Universitaria Antonio José Camacho: 3 docentes salientes
Convenio Fullbright: 1 docente entrante (nativo)</t>
  </si>
  <si>
    <t>Federación Nacional de Comerciantes - FENALCO
Cámara de Comercio del Cauca
Asociación colombiana de pequeñas y medianas empresas - ACOPI
Consejo Gremial y Empresarial de Cauca
Gobernación del Cauca - Arquidiócesis de Popayán
Escuela de empresarios QUEBEC
Sociedad Colombiana de Arquitectos
Corporación Gastronómica de Popayán
Empresa de transporte Transpubenza
Observatorio Regional de la Región Administrativa y de Planificación del Pacífico- RAP PACÍFICO
Agencia de Desarrollo Tecnológico REDDI</t>
  </si>
  <si>
    <t>100% de cumplimiento en las actividades programadas, - Diseño de una propuesta de movilidad sostenible con enfoque sistémico sobre la ribera de los ríos del área urbana de Popayán.
2- Método de Aprendizaje Automatizado para la enseñanza de la interpretación de un instrumento musical en niños autistas.
3- Análisis de las preferencias del usuario de transporte público del municipio de Popayán: Sistema Estratégico de Transporte Público SETP.
4- Imagen+Movimienton Investigación y producción de contenidos audiovisuales Unimayor – educación inclusiva en la comunidades Nasa.
5- Unimayor Summer Camp.
6- Impacto generado en Consejeros, emprendedores y empresarios formados en la Escuela de Empresarios de Quebec (EEQ)
- Los proyectos del 1 al 6 son productos de la Convocatoria  Interna para Propuestas de Investigación, Desarrollo y/o Innovación 2022, en la actualidad se encuentran ejecutados en un 100%
7- “Fortalecimiento bioeconómico para la reactivación social y productiva a partir de la oferta de servicios eco sistémicos hídricos en el contexto del cambio climático y los retos del Covid19, en municipios priorizados del departamento del Cauca”
- El proyecto n°7 es de la Convocatoria 890 Min Ciencias, donde la Institución Universitaria Colegio Mayor del Cauca está en calidad de aliado, el grupo  de investigación GIFIN de la facultad de ciencias sociales y de la administración es quien se encuentra trabajando activamente en dicho proyecto. 
8- “Experiencias y sensaciones” Diseño de una propuesta didáctica; que promueve el aprendizaje en la inclusión, para personas con discapacidades diversas en la Fundación Fedar - Popayán.
- El proyecto n°8 es de la  Convocatoria para Proyectos de Semilleros de Investigación 2023, en la actualidad se está ejecutando y tiene un 70% de avance.</t>
  </si>
  <si>
    <t xml:space="preserve"> Fortalecer y promover la cualificación de la planta profesoral
Promover la consolidación de una comunidad de profesores, caracterizada por su diversidad, compromiso y participación para el logro de la misión institucional.</t>
  </si>
  <si>
    <t>Vicerrectoría Académica y de Investigaciones- Decanos</t>
  </si>
  <si>
    <t xml:space="preserve">Administrador CAMPUS
Egresados
</t>
  </si>
  <si>
    <t>Asesor Bienestar Institucional
PU Talento Humano</t>
  </si>
  <si>
    <t>Secretaría General
PU Talento Humano</t>
  </si>
  <si>
    <t>Rectoría
Vicerrectoría Académica y de Investigaciones
Planeación
Comunicaciones</t>
  </si>
  <si>
    <t>Vicerrectoría Académica y de Investigaciones
 Decanos</t>
  </si>
  <si>
    <t>Segundo semestre 2023:
1  Capacitación a docentes en inteligencia artificial desafíos y responsabilidades
1 capacitación en recurso humano en investigación creación
1  fortalecimiento de la investigación en Unimayor
Total capacitaciones a docentes vigencia 2023: 4
Total capacitaciones acumulados 2020-2024 a docentes en investigaciones: 11</t>
  </si>
  <si>
    <t xml:space="preserve"> 2  docentes en 2021  y  2 docentes en 2023
Meta cumplida PDI 2020-2024</t>
  </si>
  <si>
    <t>Se presentó en Consejo Académico del 25 de septiembre de 2023 el modelo de Evaluación docente, el cual se aprueba para su implementación.</t>
  </si>
  <si>
    <t>Con corte 30 de marzo se ha ejecutado $2.690.659.430 que corresponde a 37,47%, mientras que lo
programado acumulado es de $3.577’500.000 equivalente a 53%; la diferencia entre lo ejecutado y
lo programado es de $1.048’329.190 que equivale a 15,53% de atraso en obra.</t>
  </si>
  <si>
    <t>Metas incumplidas en avance 2024:</t>
  </si>
  <si>
    <t>EJE</t>
  </si>
  <si>
    <t>No. DE INDICADORES</t>
  </si>
  <si>
    <t>CUMPLIMIENTO FINAL  
PDI 2020-2024</t>
  </si>
  <si>
    <t>Se crea mediante resolución 897 del 23 de noviembre de 2021</t>
  </si>
  <si>
    <t>INFORME DE INDICADORES 2020-2024</t>
  </si>
  <si>
    <t>1.01.21.D.16</t>
  </si>
  <si>
    <t xml:space="preserve">Comité de Investigaciones - Facultades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</si>
</sst>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b/>
      <sz val="11"/>
      <color rgb="FFFF0000"/>
      <name val="Calibri"/>
      <family val="2"/>
      <scheme val="minor"/>
    </font>
    <font>
      <sz val="11"/>
      <color theme="1"/>
      <name val="Calibri"/>
      <family val="2"/>
      <scheme val="minor"/>
    </font>
    <font>
      <sz val="10"/>
      <name val="Futura Bk"/>
      <family val="2"/>
    </font>
    <font>
      <b/>
      <sz val="10"/>
      <name val="FUTURA BK"/>
      <family val="2"/>
    </font>
    <font>
      <sz val="11"/>
      <name val="FUTURA BK"/>
      <family val="2"/>
    </font>
    <font>
      <sz val="8"/>
      <name val="FUTURA BK"/>
      <family val="2"/>
    </font>
    <font>
      <sz val="9"/>
      <color indexed="81"/>
      <name val="Tahoma"/>
      <family val="2"/>
    </font>
    <font>
      <b/>
      <sz val="9"/>
      <color indexed="81"/>
      <name val="Tahoma"/>
      <family val="2"/>
    </font>
    <font>
      <sz val="10"/>
      <color rgb="FFFF0000"/>
      <name val="Futura Bk"/>
      <family val="2"/>
    </font>
    <font>
      <sz val="10"/>
      <color rgb="FF000000"/>
      <name val="Futura Bk"/>
      <family val="2"/>
    </font>
    <font>
      <b/>
      <sz val="12"/>
      <name val="FUTURA BK"/>
      <family val="2"/>
    </font>
    <font>
      <sz val="12"/>
      <name val="FUTURA BK"/>
      <family val="2"/>
    </font>
    <font>
      <b/>
      <sz val="13.5"/>
      <color rgb="FFFFFFFF"/>
      <name val="Calibri"/>
      <family val="2"/>
    </font>
    <font>
      <sz val="13.5"/>
      <color rgb="FF000000"/>
      <name val="Calibri"/>
      <family val="2"/>
    </font>
    <font>
      <b/>
      <sz val="11"/>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b/>
      <sz val="11"/>
      <color rgb="FF4472C4"/>
      <name val="Calibri"/>
      <family val="2"/>
      <scheme val="minor"/>
    </font>
    <font>
      <b/>
      <sz val="11"/>
      <color rgb="FF7030A0"/>
      <name val="Calibri"/>
      <family val="2"/>
      <scheme val="minor"/>
    </font>
    <font>
      <b/>
      <sz val="11"/>
      <color rgb="FF2E74B5"/>
      <name val="Calibri"/>
      <family val="2"/>
      <scheme val="minor"/>
    </font>
    <font>
      <b/>
      <sz val="11"/>
      <color rgb="FF44546A"/>
      <name val="Calibri"/>
      <family val="2"/>
      <scheme val="minor"/>
    </font>
    <font>
      <b/>
      <sz val="16"/>
      <name val="FUTURA BK"/>
      <family val="2"/>
    </font>
    <font>
      <b/>
      <sz val="11"/>
      <name val="FUTURA BK"/>
      <family val="2"/>
    </font>
  </fonts>
  <fills count="13">
    <fill>
      <patternFill patternType="none"/>
    </fill>
    <fill>
      <patternFill patternType="gray125"/>
    </fill>
    <fill>
      <patternFill patternType="solid">
        <fgColor theme="9"/>
        <bgColor indexed="64"/>
      </patternFill>
    </fill>
    <fill>
      <patternFill patternType="solid">
        <fgColor rgb="FF92D050"/>
        <bgColor indexed="64"/>
      </patternFill>
    </fill>
    <fill>
      <patternFill patternType="solid">
        <fgColor rgb="FFFF0000"/>
        <bgColor indexed="64"/>
      </patternFill>
    </fill>
    <fill>
      <patternFill patternType="solid">
        <fgColor theme="4"/>
        <bgColor indexed="64"/>
      </patternFill>
    </fill>
    <fill>
      <patternFill patternType="solid">
        <fgColor rgb="FF5B9BD5"/>
        <bgColor indexed="64"/>
      </patternFill>
    </fill>
    <fill>
      <patternFill patternType="solid">
        <fgColor rgb="FFD2DEEF"/>
        <bgColor indexed="64"/>
      </patternFill>
    </fill>
    <fill>
      <patternFill patternType="solid">
        <fgColor rgb="FFEAEFF7"/>
        <bgColor indexed="64"/>
      </patternFill>
    </fill>
    <fill>
      <patternFill patternType="solid">
        <fgColor rgb="FF44546A"/>
        <bgColor indexed="64"/>
      </patternFill>
    </fill>
    <fill>
      <patternFill patternType="solid">
        <fgColor rgb="FFDBDBDB"/>
        <bgColor indexed="64"/>
      </patternFill>
    </fill>
    <fill>
      <patternFill patternType="solid">
        <fgColor rgb="FFFFFFFF"/>
        <bgColor indexed="64"/>
      </patternFill>
    </fill>
    <fill>
      <patternFill patternType="solid">
        <fgColor rgb="FF4472C4"/>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
      <left/>
      <right style="thin">
        <color rgb="FF000000"/>
      </right>
      <top style="thin">
        <color rgb="FF000000"/>
      </top>
      <bottom/>
      <diagonal/>
    </border>
    <border>
      <left/>
      <right style="thin">
        <color rgb="FF000000"/>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122">
    <xf numFmtId="0" fontId="0" fillId="0" borderId="0" xfId="0"/>
    <xf numFmtId="0" fontId="3" fillId="0" borderId="0" xfId="0" applyFont="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0" xfId="1" applyFont="1" applyFill="1" applyAlignment="1">
      <alignment horizontal="center" vertical="center" wrapText="1"/>
    </xf>
    <xf numFmtId="9" fontId="3" fillId="3" borderId="1"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9" fontId="3" fillId="3"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3" borderId="0" xfId="0" applyFont="1" applyFill="1" applyAlignment="1">
      <alignment horizontal="center" vertical="center" wrapText="1"/>
    </xf>
    <xf numFmtId="10" fontId="3" fillId="3" borderId="1" xfId="0" applyNumberFormat="1" applyFont="1" applyFill="1" applyBorder="1" applyAlignment="1">
      <alignment horizontal="center" vertical="center" wrapText="1"/>
    </xf>
    <xf numFmtId="10" fontId="3" fillId="3" borderId="0" xfId="0" applyNumberFormat="1" applyFont="1" applyFill="1" applyAlignment="1">
      <alignment horizontal="center" vertical="center" wrapText="1"/>
    </xf>
    <xf numFmtId="10" fontId="3" fillId="3" borderId="2"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3" borderId="3" xfId="0" applyFont="1" applyFill="1" applyBorder="1" applyAlignment="1">
      <alignment vertical="center" wrapText="1"/>
    </xf>
    <xf numFmtId="0" fontId="4" fillId="3" borderId="2" xfId="0" applyFont="1" applyFill="1" applyBorder="1" applyAlignment="1">
      <alignment horizontal="center" vertical="center" wrapText="1"/>
    </xf>
    <xf numFmtId="0" fontId="3" fillId="4" borderId="0" xfId="0" applyFont="1" applyFill="1" applyAlignment="1">
      <alignment horizontal="center" vertical="center" wrapText="1"/>
    </xf>
    <xf numFmtId="0" fontId="3" fillId="2" borderId="0" xfId="0" applyFont="1" applyFill="1" applyAlignment="1">
      <alignment horizontal="center" vertical="center" wrapText="1"/>
    </xf>
    <xf numFmtId="0" fontId="9" fillId="0" borderId="0" xfId="0" applyFont="1" applyFill="1" applyAlignment="1">
      <alignment horizontal="center" vertical="center" wrapText="1"/>
    </xf>
    <xf numFmtId="17" fontId="3"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9" fontId="3" fillId="4" borderId="1" xfId="1" applyFont="1" applyFill="1" applyBorder="1" applyAlignment="1">
      <alignment horizontal="center" vertical="center" wrapText="1"/>
    </xf>
    <xf numFmtId="9" fontId="3" fillId="4" borderId="1"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3" fillId="0" borderId="3" xfId="0" applyFont="1" applyFill="1" applyBorder="1" applyAlignment="1">
      <alignment vertical="center" wrapText="1"/>
    </xf>
    <xf numFmtId="0" fontId="10"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14" fontId="3" fillId="0" borderId="7"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2" xfId="0" applyFont="1" applyFill="1" applyBorder="1" applyAlignment="1">
      <alignment horizontal="center" vertical="center" wrapText="1"/>
    </xf>
    <xf numFmtId="9" fontId="3" fillId="0" borderId="0" xfId="0" applyNumberFormat="1" applyFont="1" applyFill="1" applyAlignment="1">
      <alignment horizontal="center" vertical="center" wrapText="1"/>
    </xf>
    <xf numFmtId="0" fontId="11" fillId="0" borderId="1" xfId="0" applyFont="1" applyBorder="1" applyAlignment="1">
      <alignment horizontal="center" vertical="center" wrapText="1"/>
    </xf>
    <xf numFmtId="9" fontId="3" fillId="0" borderId="0" xfId="0" applyNumberFormat="1" applyFont="1" applyFill="1" applyBorder="1" applyAlignment="1">
      <alignment horizontal="center" vertical="center" wrapText="1"/>
    </xf>
    <xf numFmtId="9" fontId="3" fillId="0" borderId="0" xfId="1" applyFont="1" applyFill="1" applyBorder="1" applyAlignment="1">
      <alignment horizontal="center" vertical="center" wrapText="1"/>
    </xf>
    <xf numFmtId="0" fontId="13" fillId="6" borderId="17" xfId="0" applyFont="1" applyFill="1" applyBorder="1" applyAlignment="1">
      <alignment horizontal="left" vertical="center" wrapText="1" readingOrder="1"/>
    </xf>
    <xf numFmtId="0" fontId="14" fillId="7" borderId="18" xfId="0" applyFont="1" applyFill="1" applyBorder="1" applyAlignment="1">
      <alignment horizontal="left" vertical="center" wrapText="1" readingOrder="1"/>
    </xf>
    <xf numFmtId="0" fontId="14" fillId="8" borderId="22" xfId="0" applyFont="1" applyFill="1" applyBorder="1" applyAlignment="1">
      <alignment horizontal="left" vertical="center" wrapText="1" readingOrder="1"/>
    </xf>
    <xf numFmtId="0" fontId="14" fillId="7" borderId="22" xfId="0" applyFont="1" applyFill="1" applyBorder="1" applyAlignment="1">
      <alignment horizontal="left" vertical="center" wrapText="1" readingOrder="1"/>
    </xf>
    <xf numFmtId="0" fontId="13" fillId="6" borderId="1" xfId="0" applyFont="1" applyFill="1" applyBorder="1" applyAlignment="1">
      <alignment horizontal="center" wrapText="1" readingOrder="1"/>
    </xf>
    <xf numFmtId="0" fontId="14" fillId="7" borderId="1" xfId="0" applyFont="1" applyFill="1" applyBorder="1" applyAlignment="1">
      <alignment horizontal="center" wrapText="1" readingOrder="1"/>
    </xf>
    <xf numFmtId="0" fontId="14" fillId="8" borderId="1" xfId="0" applyFont="1" applyFill="1" applyBorder="1" applyAlignment="1">
      <alignment horizontal="center" wrapText="1" readingOrder="1"/>
    </xf>
    <xf numFmtId="0" fontId="0" fillId="0" borderId="1" xfId="0" applyBorder="1" applyAlignment="1">
      <alignment horizontal="center" readingOrder="1"/>
    </xf>
    <xf numFmtId="0" fontId="16" fillId="9" borderId="25" xfId="0" applyFont="1" applyFill="1" applyBorder="1" applyAlignment="1">
      <alignment horizontal="center" vertical="center"/>
    </xf>
    <xf numFmtId="17" fontId="16" fillId="9" borderId="26" xfId="0" applyNumberFormat="1" applyFont="1" applyFill="1" applyBorder="1" applyAlignment="1">
      <alignment horizontal="center" vertical="center"/>
    </xf>
    <xf numFmtId="0" fontId="16" fillId="9" borderId="25" xfId="0" applyFont="1" applyFill="1" applyBorder="1" applyAlignment="1">
      <alignment vertical="center"/>
    </xf>
    <xf numFmtId="0" fontId="17" fillId="0" borderId="26" xfId="0" applyFont="1" applyBorder="1" applyAlignment="1">
      <alignment horizontal="center" vertical="center"/>
    </xf>
    <xf numFmtId="0" fontId="18" fillId="0" borderId="26" xfId="0" applyFont="1" applyBorder="1" applyAlignment="1">
      <alignment horizontal="center" vertical="center"/>
    </xf>
    <xf numFmtId="0" fontId="19" fillId="0" borderId="26" xfId="0" applyFont="1" applyBorder="1" applyAlignment="1">
      <alignment horizontal="center" vertical="center"/>
    </xf>
    <xf numFmtId="0" fontId="20" fillId="0" borderId="26" xfId="0" applyFont="1" applyBorder="1" applyAlignment="1">
      <alignment horizontal="center" vertical="center"/>
    </xf>
    <xf numFmtId="0" fontId="21" fillId="0" borderId="26" xfId="0" applyFont="1" applyBorder="1" applyAlignment="1">
      <alignment horizontal="center" vertical="center"/>
    </xf>
    <xf numFmtId="9" fontId="20" fillId="0" borderId="26" xfId="0" applyNumberFormat="1" applyFont="1" applyBorder="1" applyAlignment="1">
      <alignment horizontal="center" vertical="center"/>
    </xf>
    <xf numFmtId="0" fontId="15" fillId="0" borderId="26" xfId="0" applyFont="1" applyBorder="1" applyAlignment="1">
      <alignment horizontal="center" vertical="center"/>
    </xf>
    <xf numFmtId="0" fontId="22" fillId="10" borderId="26" xfId="0" applyFont="1" applyFill="1" applyBorder="1" applyAlignment="1">
      <alignment horizontal="center" vertical="center"/>
    </xf>
    <xf numFmtId="9" fontId="0" fillId="0" borderId="0" xfId="1" applyFont="1"/>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7"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12" fillId="0" borderId="0" xfId="0" applyFont="1" applyBorder="1" applyAlignment="1">
      <alignment horizontal="center" vertical="center" wrapText="1"/>
    </xf>
    <xf numFmtId="10" fontId="3" fillId="4" borderId="1" xfId="0" applyNumberFormat="1" applyFont="1" applyFill="1" applyBorder="1" applyAlignment="1">
      <alignment horizontal="center" vertical="center" wrapText="1"/>
    </xf>
    <xf numFmtId="0" fontId="11" fillId="5" borderId="1" xfId="0" applyFont="1" applyFill="1" applyBorder="1" applyAlignment="1">
      <alignment horizontal="center" vertical="center" wrapText="1"/>
    </xf>
    <xf numFmtId="0" fontId="23" fillId="0" borderId="28" xfId="0" applyFont="1" applyBorder="1" applyAlignment="1">
      <alignment horizontal="center" vertical="center" wrapText="1"/>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31" xfId="0" applyFont="1" applyBorder="1" applyAlignment="1">
      <alignment horizontal="center" vertical="center" wrapText="1"/>
    </xf>
    <xf numFmtId="0" fontId="23" fillId="0" borderId="32" xfId="0" applyFont="1" applyBorder="1" applyAlignment="1">
      <alignment horizontal="center" vertical="center" wrapText="1"/>
    </xf>
    <xf numFmtId="0" fontId="23" fillId="0" borderId="33" xfId="0" applyFont="1" applyBorder="1" applyAlignment="1">
      <alignment horizontal="center" vertical="center" wrapText="1"/>
    </xf>
    <xf numFmtId="14" fontId="23" fillId="0" borderId="31" xfId="0" applyNumberFormat="1" applyFont="1" applyBorder="1" applyAlignment="1">
      <alignment horizontal="center" vertical="center" wrapText="1"/>
    </xf>
    <xf numFmtId="14" fontId="23" fillId="0" borderId="32" xfId="0" applyNumberFormat="1" applyFont="1" applyBorder="1" applyAlignment="1">
      <alignment horizontal="center" vertical="center" wrapText="1"/>
    </xf>
    <xf numFmtId="14" fontId="23" fillId="0" borderId="33" xfId="0" applyNumberFormat="1"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quotePrefix="1" applyFont="1" applyFill="1" applyBorder="1" applyAlignment="1">
      <alignment horizontal="center" vertical="center" wrapText="1"/>
    </xf>
    <xf numFmtId="0" fontId="3" fillId="0" borderId="3" xfId="0" quotePrefix="1" applyFont="1" applyFill="1" applyBorder="1" applyAlignment="1">
      <alignment horizontal="center" vertical="center" wrapText="1"/>
    </xf>
    <xf numFmtId="0" fontId="3" fillId="0" borderId="4" xfId="0" quotePrefix="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17" fontId="3" fillId="0" borderId="2" xfId="0" applyNumberFormat="1" applyFont="1" applyFill="1" applyBorder="1" applyAlignment="1">
      <alignment horizontal="center" vertical="center" wrapText="1"/>
    </xf>
    <xf numFmtId="17" fontId="3" fillId="0" borderId="4"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4" fillId="7" borderId="19" xfId="0" applyFont="1" applyFill="1" applyBorder="1" applyAlignment="1">
      <alignment horizontal="left" vertical="center" wrapText="1" readingOrder="1"/>
    </xf>
    <xf numFmtId="0" fontId="14" fillId="7" borderId="20" xfId="0" applyFont="1" applyFill="1" applyBorder="1" applyAlignment="1">
      <alignment horizontal="left" vertical="center" wrapText="1" readingOrder="1"/>
    </xf>
    <xf numFmtId="0" fontId="14" fillId="7" borderId="21" xfId="0" applyFont="1" applyFill="1" applyBorder="1" applyAlignment="1">
      <alignment horizontal="left" vertical="center" wrapText="1" readingOrder="1"/>
    </xf>
    <xf numFmtId="0" fontId="0" fillId="0" borderId="1" xfId="0" applyBorder="1" applyAlignment="1">
      <alignment horizontal="center" readingOrder="1"/>
    </xf>
    <xf numFmtId="0" fontId="16" fillId="9" borderId="23" xfId="0" applyFont="1" applyFill="1" applyBorder="1" applyAlignment="1">
      <alignment horizontal="center" vertical="center"/>
    </xf>
    <xf numFmtId="0" fontId="16" fillId="9" borderId="24" xfId="0" applyFont="1" applyFill="1" applyBorder="1" applyAlignment="1">
      <alignment horizontal="center" vertical="center"/>
    </xf>
    <xf numFmtId="0" fontId="24" fillId="11" borderId="4" xfId="0" applyFont="1" applyFill="1" applyBorder="1" applyAlignment="1">
      <alignment horizontal="center" vertical="center" wrapText="1"/>
    </xf>
    <xf numFmtId="0" fontId="24" fillId="11" borderId="34" xfId="0" applyFont="1" applyFill="1" applyBorder="1" applyAlignment="1">
      <alignment horizontal="center" vertical="center" wrapText="1"/>
    </xf>
    <xf numFmtId="9" fontId="24" fillId="11" borderId="34" xfId="0" applyNumberFormat="1" applyFont="1" applyFill="1" applyBorder="1" applyAlignment="1">
      <alignment horizontal="center" vertical="center" wrapText="1"/>
    </xf>
    <xf numFmtId="10" fontId="24" fillId="11" borderId="34" xfId="0" applyNumberFormat="1" applyFont="1" applyFill="1" applyBorder="1" applyAlignment="1">
      <alignment horizontal="center" vertical="center" wrapText="1"/>
    </xf>
    <xf numFmtId="0" fontId="24" fillId="12" borderId="4" xfId="0" applyFont="1" applyFill="1" applyBorder="1" applyAlignment="1">
      <alignment horizontal="center" vertical="center" wrapText="1"/>
    </xf>
    <xf numFmtId="0" fontId="24" fillId="12" borderId="34" xfId="0" applyFont="1" applyFill="1" applyBorder="1" applyAlignment="1">
      <alignment horizontal="center" vertical="center" wrapText="1"/>
    </xf>
    <xf numFmtId="10" fontId="24" fillId="12" borderId="34"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669900"/>
      <color rgb="FF6699FF"/>
      <color rgb="FFF2CEEA"/>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S181"/>
  <sheetViews>
    <sheetView tabSelected="1" topLeftCell="A73" zoomScale="75" zoomScaleNormal="75" workbookViewId="0">
      <selection activeCell="I71" sqref="I71"/>
    </sheetView>
  </sheetViews>
  <sheetFormatPr baseColWidth="10" defaultColWidth="15.28515625" defaultRowHeight="257.25" customHeight="1" x14ac:dyDescent="0.25"/>
  <cols>
    <col min="1" max="1" width="26.28515625" style="1" customWidth="1"/>
    <col min="2" max="2" width="19" style="1" customWidth="1"/>
    <col min="3" max="3" width="37.85546875" style="1" customWidth="1"/>
    <col min="4" max="4" width="19" style="1" customWidth="1"/>
    <col min="5" max="5" width="43.140625" style="1" customWidth="1"/>
    <col min="6" max="6" width="27.7109375" style="3" customWidth="1"/>
    <col min="7" max="7" width="29.28515625" style="3" customWidth="1"/>
    <col min="8" max="8" width="26.7109375" style="3" customWidth="1"/>
    <col min="9" max="9" width="14.7109375" style="3" customWidth="1"/>
    <col min="10" max="10" width="19.85546875" style="3" customWidth="1"/>
    <col min="11" max="11" width="19.28515625" style="3" customWidth="1"/>
    <col min="12" max="12" width="20.28515625" style="1" customWidth="1"/>
    <col min="13" max="13" width="65" style="3" customWidth="1"/>
    <col min="14" max="14" width="22.5703125" style="1" customWidth="1"/>
    <col min="15" max="15" width="19.140625" style="1" customWidth="1"/>
    <col min="16" max="16" width="102.7109375" style="1" customWidth="1"/>
    <col min="17" max="17" width="27.140625" style="1" customWidth="1"/>
    <col min="18" max="18" width="23.28515625" style="1" customWidth="1"/>
    <col min="19" max="19" width="20.140625" style="1" customWidth="1"/>
    <col min="20" max="20" width="24.85546875" style="1" customWidth="1"/>
    <col min="21" max="21" width="45.28515625" style="1" customWidth="1"/>
    <col min="22" max="22" width="25.42578125" style="1" customWidth="1"/>
    <col min="23" max="23" width="56.42578125" style="1" customWidth="1"/>
    <col min="24" max="24" width="26.5703125" style="1" customWidth="1"/>
    <col min="25" max="25" width="20.28515625" style="1" customWidth="1"/>
    <col min="26" max="26" width="20.7109375" style="3" customWidth="1"/>
    <col min="27" max="71" width="15.28515625" style="3"/>
    <col min="72" max="16384" width="15.28515625" style="1"/>
  </cols>
  <sheetData>
    <row r="1" spans="1:71" ht="42" customHeight="1" thickBot="1" x14ac:dyDescent="0.3">
      <c r="A1" s="79" t="s">
        <v>636</v>
      </c>
      <c r="B1" s="80"/>
      <c r="C1" s="80"/>
      <c r="D1" s="80"/>
      <c r="E1" s="80"/>
      <c r="F1" s="80"/>
      <c r="G1" s="80"/>
      <c r="H1" s="80"/>
      <c r="I1" s="80"/>
      <c r="J1" s="80"/>
      <c r="K1" s="80"/>
      <c r="L1" s="80"/>
      <c r="M1" s="80"/>
      <c r="N1" s="80"/>
      <c r="O1" s="80"/>
      <c r="P1" s="80"/>
      <c r="Q1" s="80"/>
      <c r="R1" s="80"/>
      <c r="S1" s="80"/>
      <c r="T1" s="80"/>
      <c r="U1" s="80"/>
      <c r="V1" s="80"/>
      <c r="W1" s="80"/>
      <c r="X1" s="80"/>
      <c r="Y1" s="80"/>
      <c r="Z1" s="81"/>
    </row>
    <row r="2" spans="1:71" ht="59.25" customHeight="1" thickBot="1" x14ac:dyDescent="0.3">
      <c r="A2" s="82" t="s">
        <v>327</v>
      </c>
      <c r="B2" s="83"/>
      <c r="C2" s="83"/>
      <c r="D2" s="83"/>
      <c r="E2" s="83"/>
      <c r="F2" s="83"/>
      <c r="G2" s="83"/>
      <c r="H2" s="83"/>
      <c r="I2" s="83"/>
      <c r="J2" s="83"/>
      <c r="K2" s="83"/>
      <c r="L2" s="83"/>
      <c r="M2" s="83"/>
      <c r="N2" s="83"/>
      <c r="O2" s="83"/>
      <c r="P2" s="83"/>
      <c r="Q2" s="83"/>
      <c r="R2" s="83"/>
      <c r="S2" s="83"/>
      <c r="T2" s="83"/>
      <c r="U2" s="83"/>
      <c r="V2" s="83"/>
      <c r="W2" s="83"/>
      <c r="X2" s="83"/>
      <c r="Y2" s="83"/>
      <c r="Z2" s="84"/>
    </row>
    <row r="3" spans="1:71" ht="56.25" customHeight="1" thickBot="1" x14ac:dyDescent="0.3">
      <c r="A3" s="82" t="s">
        <v>328</v>
      </c>
      <c r="B3" s="83"/>
      <c r="C3" s="83"/>
      <c r="D3" s="83"/>
      <c r="E3" s="83"/>
      <c r="F3" s="83"/>
      <c r="G3" s="84"/>
      <c r="H3" s="82" t="s">
        <v>329</v>
      </c>
      <c r="I3" s="83"/>
      <c r="J3" s="83"/>
      <c r="K3" s="83"/>
      <c r="L3" s="83"/>
      <c r="M3" s="84"/>
      <c r="N3" s="82" t="s">
        <v>330</v>
      </c>
      <c r="O3" s="83"/>
      <c r="P3" s="83"/>
      <c r="Q3" s="83"/>
      <c r="R3" s="83"/>
      <c r="S3" s="83"/>
      <c r="T3" s="84"/>
      <c r="U3" s="82" t="s">
        <v>331</v>
      </c>
      <c r="V3" s="83"/>
      <c r="W3" s="83"/>
      <c r="X3" s="83"/>
      <c r="Y3" s="83"/>
      <c r="Z3" s="84"/>
    </row>
    <row r="4" spans="1:71" ht="38.25" customHeight="1" thickBot="1" x14ac:dyDescent="0.3">
      <c r="A4" s="82" t="s">
        <v>637</v>
      </c>
      <c r="B4" s="83"/>
      <c r="C4" s="83"/>
      <c r="D4" s="83"/>
      <c r="E4" s="83"/>
      <c r="F4" s="83"/>
      <c r="G4" s="84"/>
      <c r="H4" s="82">
        <v>9</v>
      </c>
      <c r="I4" s="83"/>
      <c r="J4" s="83"/>
      <c r="K4" s="83"/>
      <c r="L4" s="83"/>
      <c r="M4" s="84"/>
      <c r="N4" s="85">
        <v>45688</v>
      </c>
      <c r="O4" s="86"/>
      <c r="P4" s="86"/>
      <c r="Q4" s="86"/>
      <c r="R4" s="86"/>
      <c r="S4" s="86"/>
      <c r="T4" s="87"/>
      <c r="U4" s="82">
        <v>1</v>
      </c>
      <c r="V4" s="83"/>
      <c r="W4" s="83"/>
      <c r="X4" s="83"/>
      <c r="Y4" s="83"/>
      <c r="Z4" s="84"/>
    </row>
    <row r="5" spans="1:71" ht="72" customHeight="1" x14ac:dyDescent="0.25">
      <c r="A5" s="73" t="s">
        <v>277</v>
      </c>
      <c r="B5" s="73" t="s">
        <v>3</v>
      </c>
      <c r="C5" s="73" t="s">
        <v>276</v>
      </c>
      <c r="D5" s="73" t="s">
        <v>25</v>
      </c>
      <c r="E5" s="73" t="s">
        <v>57</v>
      </c>
      <c r="F5" s="73" t="s">
        <v>146</v>
      </c>
      <c r="G5" s="73" t="s">
        <v>162</v>
      </c>
      <c r="H5" s="73" t="s">
        <v>58</v>
      </c>
      <c r="I5" s="73" t="s">
        <v>59</v>
      </c>
      <c r="J5" s="73" t="s">
        <v>60</v>
      </c>
      <c r="K5" s="73" t="s">
        <v>61</v>
      </c>
      <c r="L5" s="73" t="s">
        <v>178</v>
      </c>
      <c r="M5" s="73" t="s">
        <v>222</v>
      </c>
      <c r="N5" s="73" t="s">
        <v>274</v>
      </c>
      <c r="O5" s="73" t="s">
        <v>275</v>
      </c>
      <c r="P5" s="74" t="s">
        <v>221</v>
      </c>
      <c r="Q5" s="73" t="s">
        <v>223</v>
      </c>
      <c r="R5" s="73" t="s">
        <v>273</v>
      </c>
      <c r="S5" s="73" t="s">
        <v>272</v>
      </c>
      <c r="T5" s="73" t="s">
        <v>551</v>
      </c>
      <c r="U5" s="73" t="s">
        <v>549</v>
      </c>
      <c r="V5" s="73" t="s">
        <v>552</v>
      </c>
      <c r="W5" s="73" t="s">
        <v>550</v>
      </c>
      <c r="X5" s="73" t="s">
        <v>553</v>
      </c>
      <c r="Y5" s="73" t="s">
        <v>336</v>
      </c>
      <c r="Z5" s="73" t="s">
        <v>634</v>
      </c>
    </row>
    <row r="6" spans="1:71" s="10" customFormat="1" ht="209.25" customHeight="1" x14ac:dyDescent="0.25">
      <c r="A6" s="64" t="s">
        <v>62</v>
      </c>
      <c r="B6" s="94" t="s">
        <v>4</v>
      </c>
      <c r="C6" s="95" t="s">
        <v>620</v>
      </c>
      <c r="D6" s="98" t="s">
        <v>394</v>
      </c>
      <c r="E6" s="70" t="s">
        <v>63</v>
      </c>
      <c r="F6" s="70" t="s">
        <v>395</v>
      </c>
      <c r="G6" s="70" t="s">
        <v>192</v>
      </c>
      <c r="H6" s="70" t="s">
        <v>163</v>
      </c>
      <c r="I6" s="21">
        <v>44197</v>
      </c>
      <c r="J6" s="21">
        <v>45413</v>
      </c>
      <c r="K6" s="70" t="s">
        <v>621</v>
      </c>
      <c r="L6" s="70" t="s">
        <v>226</v>
      </c>
      <c r="M6" s="2" t="s">
        <v>396</v>
      </c>
      <c r="N6" s="70" t="s">
        <v>197</v>
      </c>
      <c r="O6" s="70">
        <v>40</v>
      </c>
      <c r="P6" s="70" t="s">
        <v>279</v>
      </c>
      <c r="Q6" s="72" t="s">
        <v>227</v>
      </c>
      <c r="R6" s="72" t="s">
        <v>228</v>
      </c>
      <c r="S6" s="72" t="s">
        <v>197</v>
      </c>
      <c r="T6" s="72">
        <v>65</v>
      </c>
      <c r="U6" s="70" t="s">
        <v>397</v>
      </c>
      <c r="V6" s="72">
        <v>100</v>
      </c>
      <c r="W6" s="70" t="s">
        <v>450</v>
      </c>
      <c r="X6" s="72">
        <v>100</v>
      </c>
      <c r="Y6" s="72" t="s">
        <v>197</v>
      </c>
      <c r="Z6" s="72" t="s">
        <v>197</v>
      </c>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row>
    <row r="7" spans="1:71" s="3" customFormat="1" ht="117.75" customHeight="1" x14ac:dyDescent="0.25">
      <c r="A7" s="64" t="s">
        <v>62</v>
      </c>
      <c r="B7" s="94"/>
      <c r="C7" s="96"/>
      <c r="D7" s="98"/>
      <c r="E7" s="70" t="s">
        <v>120</v>
      </c>
      <c r="F7" s="70" t="s">
        <v>150</v>
      </c>
      <c r="G7" s="70" t="s">
        <v>193</v>
      </c>
      <c r="H7" s="70" t="s">
        <v>121</v>
      </c>
      <c r="I7" s="21">
        <v>44197</v>
      </c>
      <c r="J7" s="21">
        <v>45413</v>
      </c>
      <c r="K7" s="70" t="s">
        <v>621</v>
      </c>
      <c r="L7" s="70" t="s">
        <v>175</v>
      </c>
      <c r="M7" s="2" t="s">
        <v>281</v>
      </c>
      <c r="N7" s="70" t="s">
        <v>197</v>
      </c>
      <c r="O7" s="70">
        <v>40</v>
      </c>
      <c r="P7" s="70" t="s">
        <v>616</v>
      </c>
      <c r="Q7" s="72">
        <v>2</v>
      </c>
      <c r="R7" s="72" t="s">
        <v>243</v>
      </c>
      <c r="S7" s="72" t="s">
        <v>200</v>
      </c>
      <c r="T7" s="72">
        <v>65</v>
      </c>
      <c r="U7" s="70" t="s">
        <v>447</v>
      </c>
      <c r="V7" s="72">
        <v>100</v>
      </c>
      <c r="W7" s="3" t="s">
        <v>627</v>
      </c>
      <c r="X7" s="72">
        <v>100</v>
      </c>
      <c r="Y7" s="72" t="s">
        <v>197</v>
      </c>
      <c r="Z7" s="72" t="s">
        <v>197</v>
      </c>
    </row>
    <row r="8" spans="1:71" s="3" customFormat="1" ht="115.5" customHeight="1" x14ac:dyDescent="0.25">
      <c r="A8" s="64" t="s">
        <v>62</v>
      </c>
      <c r="B8" s="94"/>
      <c r="C8" s="96"/>
      <c r="D8" s="98"/>
      <c r="E8" s="70" t="s">
        <v>64</v>
      </c>
      <c r="F8" s="70" t="s">
        <v>150</v>
      </c>
      <c r="G8" s="70" t="s">
        <v>282</v>
      </c>
      <c r="H8" s="70" t="s">
        <v>283</v>
      </c>
      <c r="I8" s="21">
        <v>44197</v>
      </c>
      <c r="J8" s="21">
        <v>45413</v>
      </c>
      <c r="K8" s="70" t="s">
        <v>621</v>
      </c>
      <c r="L8" s="70">
        <v>1</v>
      </c>
      <c r="M8" s="2" t="s">
        <v>284</v>
      </c>
      <c r="N8" s="70" t="s">
        <v>197</v>
      </c>
      <c r="O8" s="70">
        <v>100</v>
      </c>
      <c r="P8" s="70"/>
      <c r="Q8" s="72" t="s">
        <v>229</v>
      </c>
      <c r="R8" s="72">
        <v>1</v>
      </c>
      <c r="S8" s="72" t="s">
        <v>197</v>
      </c>
      <c r="T8" s="72">
        <v>100</v>
      </c>
      <c r="U8" s="70" t="s">
        <v>229</v>
      </c>
      <c r="V8" s="72">
        <v>100</v>
      </c>
      <c r="W8" s="70" t="s">
        <v>229</v>
      </c>
      <c r="X8" s="72">
        <v>100</v>
      </c>
      <c r="Y8" s="72" t="s">
        <v>197</v>
      </c>
      <c r="Z8" s="72" t="s">
        <v>197</v>
      </c>
    </row>
    <row r="9" spans="1:71" s="10" customFormat="1" ht="133.5" customHeight="1" x14ac:dyDescent="0.25">
      <c r="A9" s="64" t="s">
        <v>62</v>
      </c>
      <c r="B9" s="94"/>
      <c r="C9" s="96"/>
      <c r="D9" s="98"/>
      <c r="E9" s="70" t="s">
        <v>119</v>
      </c>
      <c r="F9" s="70" t="s">
        <v>150</v>
      </c>
      <c r="G9" s="70" t="s">
        <v>194</v>
      </c>
      <c r="H9" s="70" t="s">
        <v>111</v>
      </c>
      <c r="I9" s="21">
        <v>44197</v>
      </c>
      <c r="J9" s="21">
        <v>45413</v>
      </c>
      <c r="K9" s="70" t="s">
        <v>621</v>
      </c>
      <c r="L9" s="70" t="s">
        <v>164</v>
      </c>
      <c r="M9" s="2" t="s">
        <v>164</v>
      </c>
      <c r="N9" s="70" t="s">
        <v>150</v>
      </c>
      <c r="O9" s="70"/>
      <c r="P9" s="70" t="s">
        <v>285</v>
      </c>
      <c r="Q9" s="72" t="s">
        <v>286</v>
      </c>
      <c r="R9" s="72" t="s">
        <v>286</v>
      </c>
      <c r="S9" s="72" t="s">
        <v>200</v>
      </c>
      <c r="T9" s="72">
        <v>65</v>
      </c>
      <c r="U9" s="70" t="s">
        <v>335</v>
      </c>
      <c r="V9" s="72">
        <v>100</v>
      </c>
      <c r="W9" s="3" t="s">
        <v>352</v>
      </c>
      <c r="X9" s="72">
        <v>100</v>
      </c>
      <c r="Y9" s="72" t="s">
        <v>197</v>
      </c>
      <c r="Z9" s="72" t="s">
        <v>197</v>
      </c>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row>
    <row r="10" spans="1:71" s="3" customFormat="1" ht="66.75" customHeight="1" x14ac:dyDescent="0.25">
      <c r="A10" s="64" t="s">
        <v>62</v>
      </c>
      <c r="B10" s="94"/>
      <c r="C10" s="96"/>
      <c r="D10" s="98"/>
      <c r="E10" s="70" t="s">
        <v>65</v>
      </c>
      <c r="F10" s="70" t="s">
        <v>151</v>
      </c>
      <c r="G10" s="70" t="s">
        <v>341</v>
      </c>
      <c r="H10" s="70" t="s">
        <v>106</v>
      </c>
      <c r="I10" s="21">
        <v>44197</v>
      </c>
      <c r="J10" s="21">
        <v>45413</v>
      </c>
      <c r="K10" s="70" t="s">
        <v>621</v>
      </c>
      <c r="L10" s="70">
        <v>2</v>
      </c>
      <c r="M10" s="2" t="s">
        <v>187</v>
      </c>
      <c r="N10" s="70" t="s">
        <v>197</v>
      </c>
      <c r="O10" s="70">
        <v>40</v>
      </c>
      <c r="P10" s="70" t="s">
        <v>287</v>
      </c>
      <c r="Q10" s="72" t="s">
        <v>150</v>
      </c>
      <c r="R10" s="72">
        <v>2</v>
      </c>
      <c r="S10" s="72" t="s">
        <v>159</v>
      </c>
      <c r="T10" s="72">
        <v>40</v>
      </c>
      <c r="U10" s="70" t="s">
        <v>337</v>
      </c>
      <c r="V10" s="72">
        <v>50</v>
      </c>
      <c r="W10" s="70" t="s">
        <v>628</v>
      </c>
      <c r="X10" s="72">
        <v>100</v>
      </c>
      <c r="Y10" s="72" t="s">
        <v>197</v>
      </c>
      <c r="Z10" s="72" t="s">
        <v>197</v>
      </c>
    </row>
    <row r="11" spans="1:71" s="10" customFormat="1" ht="70.5" customHeight="1" x14ac:dyDescent="0.25">
      <c r="A11" s="64" t="s">
        <v>62</v>
      </c>
      <c r="B11" s="94"/>
      <c r="C11" s="97"/>
      <c r="D11" s="98"/>
      <c r="E11" s="70" t="s">
        <v>66</v>
      </c>
      <c r="F11" s="70">
        <v>1</v>
      </c>
      <c r="G11" s="70" t="s">
        <v>195</v>
      </c>
      <c r="H11" s="70" t="s">
        <v>67</v>
      </c>
      <c r="I11" s="21">
        <v>44197</v>
      </c>
      <c r="J11" s="21">
        <v>45413</v>
      </c>
      <c r="K11" s="70" t="s">
        <v>621</v>
      </c>
      <c r="L11" s="70" t="s">
        <v>278</v>
      </c>
      <c r="M11" s="2" t="s">
        <v>441</v>
      </c>
      <c r="N11" s="70" t="s">
        <v>150</v>
      </c>
      <c r="O11" s="70"/>
      <c r="P11" s="70" t="s">
        <v>288</v>
      </c>
      <c r="Q11" s="72" t="s">
        <v>154</v>
      </c>
      <c r="R11" s="72" t="s">
        <v>159</v>
      </c>
      <c r="S11" s="72" t="s">
        <v>200</v>
      </c>
      <c r="T11" s="72">
        <v>65</v>
      </c>
      <c r="U11" s="70"/>
      <c r="V11" s="72">
        <v>100</v>
      </c>
      <c r="W11" s="70" t="s">
        <v>629</v>
      </c>
      <c r="X11" s="72">
        <v>100</v>
      </c>
      <c r="Y11" s="72" t="s">
        <v>197</v>
      </c>
      <c r="Z11" s="72" t="s">
        <v>197</v>
      </c>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row>
    <row r="12" spans="1:71" s="10" customFormat="1" ht="371.25" customHeight="1" x14ac:dyDescent="0.25">
      <c r="A12" s="64" t="s">
        <v>62</v>
      </c>
      <c r="B12" s="88" t="s">
        <v>68</v>
      </c>
      <c r="C12" s="91" t="s">
        <v>289</v>
      </c>
      <c r="D12" s="91" t="s">
        <v>69</v>
      </c>
      <c r="E12" s="66" t="s">
        <v>290</v>
      </c>
      <c r="F12" s="66" t="s">
        <v>150</v>
      </c>
      <c r="G12" s="66" t="s">
        <v>196</v>
      </c>
      <c r="H12" s="66" t="s">
        <v>107</v>
      </c>
      <c r="I12" s="21">
        <v>44197</v>
      </c>
      <c r="J12" s="21">
        <v>45413</v>
      </c>
      <c r="K12" s="70" t="s">
        <v>621</v>
      </c>
      <c r="L12" s="6">
        <v>0.33</v>
      </c>
      <c r="M12" s="2" t="s">
        <v>291</v>
      </c>
      <c r="N12" s="72" t="s">
        <v>197</v>
      </c>
      <c r="O12" s="72">
        <v>40</v>
      </c>
      <c r="P12" s="70" t="s">
        <v>259</v>
      </c>
      <c r="Q12" s="72" t="s">
        <v>245</v>
      </c>
      <c r="R12" s="72" t="s">
        <v>244</v>
      </c>
      <c r="S12" s="72" t="s">
        <v>200</v>
      </c>
      <c r="T12" s="72">
        <v>65</v>
      </c>
      <c r="U12" s="32" t="s">
        <v>343</v>
      </c>
      <c r="V12" s="72">
        <v>100</v>
      </c>
      <c r="W12" s="70" t="s">
        <v>353</v>
      </c>
      <c r="X12" s="72">
        <v>100</v>
      </c>
      <c r="Y12" s="72" t="s">
        <v>197</v>
      </c>
      <c r="Z12" s="72" t="s">
        <v>197</v>
      </c>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row>
    <row r="13" spans="1:71" s="10" customFormat="1" ht="354" customHeight="1" x14ac:dyDescent="0.25">
      <c r="A13" s="64" t="s">
        <v>62</v>
      </c>
      <c r="B13" s="89"/>
      <c r="C13" s="92"/>
      <c r="D13" s="92"/>
      <c r="E13" s="66" t="s">
        <v>70</v>
      </c>
      <c r="F13" s="66" t="s">
        <v>150</v>
      </c>
      <c r="G13" s="66" t="s">
        <v>201</v>
      </c>
      <c r="H13" s="66" t="s">
        <v>468</v>
      </c>
      <c r="I13" s="21">
        <v>44197</v>
      </c>
      <c r="J13" s="21">
        <v>45413</v>
      </c>
      <c r="K13" s="70" t="s">
        <v>621</v>
      </c>
      <c r="L13" s="72" t="s">
        <v>164</v>
      </c>
      <c r="M13" s="2" t="s">
        <v>164</v>
      </c>
      <c r="N13" s="72" t="s">
        <v>150</v>
      </c>
      <c r="O13" s="72"/>
      <c r="P13" s="70" t="s">
        <v>292</v>
      </c>
      <c r="Q13" s="72" t="s">
        <v>245</v>
      </c>
      <c r="R13" s="72" t="s">
        <v>244</v>
      </c>
      <c r="S13" s="72" t="s">
        <v>200</v>
      </c>
      <c r="T13" s="72">
        <v>65</v>
      </c>
      <c r="U13" s="70"/>
      <c r="V13" s="72">
        <v>100</v>
      </c>
      <c r="W13" s="70"/>
      <c r="X13" s="72" t="s">
        <v>344</v>
      </c>
      <c r="Y13" s="72" t="s">
        <v>197</v>
      </c>
      <c r="Z13" s="72" t="s">
        <v>197</v>
      </c>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row>
    <row r="14" spans="1:71" s="10" customFormat="1" ht="401.25" customHeight="1" x14ac:dyDescent="0.25">
      <c r="A14" s="64" t="s">
        <v>62</v>
      </c>
      <c r="B14" s="90"/>
      <c r="C14" s="93"/>
      <c r="D14" s="93"/>
      <c r="E14" s="66" t="s">
        <v>293</v>
      </c>
      <c r="F14" s="66" t="s">
        <v>150</v>
      </c>
      <c r="G14" s="66" t="s">
        <v>294</v>
      </c>
      <c r="H14" s="66" t="s">
        <v>295</v>
      </c>
      <c r="I14" s="21">
        <v>44197</v>
      </c>
      <c r="J14" s="21">
        <v>45413</v>
      </c>
      <c r="K14" s="70" t="s">
        <v>621</v>
      </c>
      <c r="L14" s="72" t="s">
        <v>188</v>
      </c>
      <c r="M14" s="2" t="s">
        <v>296</v>
      </c>
      <c r="N14" s="72" t="s">
        <v>197</v>
      </c>
      <c r="O14" s="72">
        <v>40</v>
      </c>
      <c r="P14" s="70" t="s">
        <v>297</v>
      </c>
      <c r="Q14" s="72" t="s">
        <v>246</v>
      </c>
      <c r="R14" s="72" t="s">
        <v>246</v>
      </c>
      <c r="S14" s="72" t="s">
        <v>200</v>
      </c>
      <c r="T14" s="72">
        <v>65</v>
      </c>
      <c r="U14" s="70" t="s">
        <v>347</v>
      </c>
      <c r="V14" s="72">
        <v>100</v>
      </c>
      <c r="W14" s="3"/>
      <c r="X14" s="72">
        <v>100</v>
      </c>
      <c r="Y14" s="72" t="s">
        <v>197</v>
      </c>
      <c r="Z14" s="72" t="s">
        <v>197</v>
      </c>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row>
    <row r="15" spans="1:71" s="10" customFormat="1" ht="399.75" customHeight="1" x14ac:dyDescent="0.25">
      <c r="A15" s="64" t="s">
        <v>62</v>
      </c>
      <c r="B15" s="94" t="s">
        <v>5</v>
      </c>
      <c r="C15" s="98" t="s">
        <v>298</v>
      </c>
      <c r="D15" s="98" t="s">
        <v>71</v>
      </c>
      <c r="E15" s="70" t="s">
        <v>72</v>
      </c>
      <c r="F15" s="70" t="s">
        <v>150</v>
      </c>
      <c r="G15" s="70" t="s">
        <v>354</v>
      </c>
      <c r="H15" s="70" t="s">
        <v>469</v>
      </c>
      <c r="I15" s="21">
        <v>44197</v>
      </c>
      <c r="J15" s="21">
        <v>45413</v>
      </c>
      <c r="K15" s="70" t="s">
        <v>280</v>
      </c>
      <c r="L15" s="72" t="s">
        <v>189</v>
      </c>
      <c r="M15" s="2" t="s">
        <v>299</v>
      </c>
      <c r="N15" s="72" t="s">
        <v>150</v>
      </c>
      <c r="O15" s="72"/>
      <c r="P15" s="70" t="s">
        <v>554</v>
      </c>
      <c r="Q15" s="72" t="s">
        <v>555</v>
      </c>
      <c r="R15" s="72" t="s">
        <v>555</v>
      </c>
      <c r="S15" s="72" t="s">
        <v>200</v>
      </c>
      <c r="T15" s="72">
        <v>65</v>
      </c>
      <c r="U15" s="70" t="s">
        <v>509</v>
      </c>
      <c r="V15" s="72">
        <v>100</v>
      </c>
      <c r="W15" s="70" t="s">
        <v>357</v>
      </c>
      <c r="X15" s="72">
        <v>100</v>
      </c>
      <c r="Y15" s="72" t="s">
        <v>197</v>
      </c>
      <c r="Z15" s="72" t="s">
        <v>197</v>
      </c>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row>
    <row r="16" spans="1:71" s="10" customFormat="1" ht="257.25" customHeight="1" x14ac:dyDescent="0.25">
      <c r="A16" s="64" t="s">
        <v>62</v>
      </c>
      <c r="B16" s="94"/>
      <c r="C16" s="98"/>
      <c r="D16" s="98"/>
      <c r="E16" s="70" t="s">
        <v>73</v>
      </c>
      <c r="F16" s="70" t="s">
        <v>112</v>
      </c>
      <c r="G16" s="70" t="s">
        <v>202</v>
      </c>
      <c r="H16" s="70" t="s">
        <v>356</v>
      </c>
      <c r="I16" s="21">
        <v>44197</v>
      </c>
      <c r="J16" s="21">
        <v>45413</v>
      </c>
      <c r="K16" s="70" t="s">
        <v>280</v>
      </c>
      <c r="L16" s="6">
        <v>1</v>
      </c>
      <c r="M16" s="2" t="s">
        <v>355</v>
      </c>
      <c r="N16" s="72" t="s">
        <v>197</v>
      </c>
      <c r="O16" s="72">
        <v>40</v>
      </c>
      <c r="P16" s="70" t="s">
        <v>247</v>
      </c>
      <c r="Q16" s="6">
        <v>1</v>
      </c>
      <c r="R16" s="6">
        <v>1</v>
      </c>
      <c r="S16" s="72" t="s">
        <v>197</v>
      </c>
      <c r="T16" s="72">
        <v>65</v>
      </c>
      <c r="U16" s="70" t="s">
        <v>338</v>
      </c>
      <c r="V16" s="72">
        <v>100</v>
      </c>
      <c r="W16" s="70" t="s">
        <v>451</v>
      </c>
      <c r="X16" s="72">
        <v>100</v>
      </c>
      <c r="Y16" s="72" t="s">
        <v>197</v>
      </c>
      <c r="Z16" s="72" t="s">
        <v>197</v>
      </c>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row>
    <row r="17" spans="1:71" s="10" customFormat="1" ht="374.25" customHeight="1" x14ac:dyDescent="0.25">
      <c r="A17" s="64" t="s">
        <v>62</v>
      </c>
      <c r="B17" s="94"/>
      <c r="C17" s="98"/>
      <c r="D17" s="98"/>
      <c r="E17" s="66" t="s">
        <v>74</v>
      </c>
      <c r="F17" s="66">
        <v>4</v>
      </c>
      <c r="G17" s="66" t="s">
        <v>203</v>
      </c>
      <c r="H17" s="66" t="s">
        <v>470</v>
      </c>
      <c r="I17" s="21">
        <v>44197</v>
      </c>
      <c r="J17" s="21">
        <v>45413</v>
      </c>
      <c r="K17" s="70" t="s">
        <v>621</v>
      </c>
      <c r="L17" s="7">
        <v>4</v>
      </c>
      <c r="M17" s="66" t="s">
        <v>190</v>
      </c>
      <c r="N17" s="7" t="s">
        <v>197</v>
      </c>
      <c r="O17" s="7">
        <v>40</v>
      </c>
      <c r="P17" s="70" t="s">
        <v>454</v>
      </c>
      <c r="Q17" s="6" t="s">
        <v>260</v>
      </c>
      <c r="R17" s="8">
        <v>1</v>
      </c>
      <c r="S17" s="72" t="s">
        <v>197</v>
      </c>
      <c r="T17" s="72">
        <v>65</v>
      </c>
      <c r="U17" s="70" t="s">
        <v>453</v>
      </c>
      <c r="V17" s="72">
        <v>100</v>
      </c>
      <c r="W17" s="70" t="s">
        <v>453</v>
      </c>
      <c r="X17" s="72">
        <v>100</v>
      </c>
      <c r="Y17" s="72" t="s">
        <v>197</v>
      </c>
      <c r="Z17" s="72" t="s">
        <v>197</v>
      </c>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row>
    <row r="18" spans="1:71" s="10" customFormat="1" ht="125.25" customHeight="1" x14ac:dyDescent="0.25">
      <c r="A18" s="64" t="s">
        <v>62</v>
      </c>
      <c r="B18" s="94"/>
      <c r="C18" s="98"/>
      <c r="D18" s="98"/>
      <c r="E18" s="70" t="s">
        <v>75</v>
      </c>
      <c r="F18" s="70" t="s">
        <v>150</v>
      </c>
      <c r="G18" s="70" t="s">
        <v>204</v>
      </c>
      <c r="H18" s="70" t="s">
        <v>108</v>
      </c>
      <c r="I18" s="21">
        <v>44197</v>
      </c>
      <c r="J18" s="21">
        <v>45413</v>
      </c>
      <c r="K18" s="70" t="s">
        <v>621</v>
      </c>
      <c r="L18" s="72">
        <v>1</v>
      </c>
      <c r="M18" s="2" t="s">
        <v>325</v>
      </c>
      <c r="N18" s="72" t="s">
        <v>197</v>
      </c>
      <c r="O18" s="72">
        <v>40</v>
      </c>
      <c r="P18" s="70" t="s">
        <v>248</v>
      </c>
      <c r="Q18" s="72" t="s">
        <v>159</v>
      </c>
      <c r="R18" s="72" t="s">
        <v>249</v>
      </c>
      <c r="S18" s="72" t="s">
        <v>159</v>
      </c>
      <c r="T18" s="72"/>
      <c r="U18" s="70" t="s">
        <v>339</v>
      </c>
      <c r="V18" s="72">
        <v>100</v>
      </c>
      <c r="W18" s="70" t="s">
        <v>452</v>
      </c>
      <c r="X18" s="72">
        <v>100</v>
      </c>
      <c r="Y18" s="72" t="s">
        <v>197</v>
      </c>
      <c r="Z18" s="72" t="s">
        <v>197</v>
      </c>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row>
    <row r="19" spans="1:71" s="10" customFormat="1" ht="156.75" customHeight="1" x14ac:dyDescent="0.25">
      <c r="A19" s="64" t="s">
        <v>62</v>
      </c>
      <c r="B19" s="94"/>
      <c r="C19" s="98"/>
      <c r="D19" s="98"/>
      <c r="E19" s="70" t="s">
        <v>113</v>
      </c>
      <c r="F19" s="70">
        <v>1</v>
      </c>
      <c r="G19" s="70" t="s">
        <v>205</v>
      </c>
      <c r="H19" s="70" t="s">
        <v>114</v>
      </c>
      <c r="I19" s="21">
        <v>44197</v>
      </c>
      <c r="J19" s="21">
        <v>45413</v>
      </c>
      <c r="K19" s="70" t="s">
        <v>621</v>
      </c>
      <c r="L19" s="72">
        <v>1</v>
      </c>
      <c r="M19" s="2" t="s">
        <v>416</v>
      </c>
      <c r="N19" s="72" t="s">
        <v>197</v>
      </c>
      <c r="O19" s="72">
        <v>60</v>
      </c>
      <c r="P19" s="70" t="s">
        <v>261</v>
      </c>
      <c r="Q19" s="72">
        <v>1</v>
      </c>
      <c r="R19" s="72">
        <v>1</v>
      </c>
      <c r="S19" s="72" t="s">
        <v>197</v>
      </c>
      <c r="T19" s="72">
        <v>100</v>
      </c>
      <c r="U19" s="70" t="s">
        <v>398</v>
      </c>
      <c r="V19" s="72">
        <v>100</v>
      </c>
      <c r="W19" s="70"/>
      <c r="X19" s="72">
        <v>100</v>
      </c>
      <c r="Y19" s="72" t="s">
        <v>197</v>
      </c>
      <c r="Z19" s="72" t="s">
        <v>197</v>
      </c>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row>
    <row r="20" spans="1:71" s="18" customFormat="1" ht="408.75" customHeight="1" x14ac:dyDescent="0.25">
      <c r="A20" s="64" t="s">
        <v>62</v>
      </c>
      <c r="B20" s="94" t="s">
        <v>76</v>
      </c>
      <c r="C20" s="98" t="s">
        <v>77</v>
      </c>
      <c r="D20" s="98" t="s">
        <v>78</v>
      </c>
      <c r="E20" s="70" t="s">
        <v>142</v>
      </c>
      <c r="F20" s="70" t="s">
        <v>150</v>
      </c>
      <c r="G20" s="70" t="s">
        <v>209</v>
      </c>
      <c r="H20" s="70" t="s">
        <v>109</v>
      </c>
      <c r="I20" s="21">
        <v>44197</v>
      </c>
      <c r="J20" s="21">
        <v>45413</v>
      </c>
      <c r="K20" s="70" t="s">
        <v>621</v>
      </c>
      <c r="L20" s="72" t="s">
        <v>164</v>
      </c>
      <c r="M20" s="2" t="s">
        <v>164</v>
      </c>
      <c r="N20" s="72" t="s">
        <v>150</v>
      </c>
      <c r="O20" s="72"/>
      <c r="P20" s="70" t="s">
        <v>442</v>
      </c>
      <c r="Q20" s="72" t="s">
        <v>250</v>
      </c>
      <c r="R20" s="72"/>
      <c r="S20" s="72" t="s">
        <v>200</v>
      </c>
      <c r="T20" s="72">
        <v>65</v>
      </c>
      <c r="U20" s="70" t="s">
        <v>399</v>
      </c>
      <c r="V20" s="72">
        <v>50</v>
      </c>
      <c r="W20" s="70" t="s">
        <v>400</v>
      </c>
      <c r="X20" s="72">
        <v>100</v>
      </c>
      <c r="Y20" s="72" t="s">
        <v>197</v>
      </c>
      <c r="Z20" s="72" t="s">
        <v>197</v>
      </c>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row>
    <row r="21" spans="1:71" s="18" customFormat="1" ht="409.5" x14ac:dyDescent="0.25">
      <c r="A21" s="17" t="s">
        <v>62</v>
      </c>
      <c r="B21" s="99"/>
      <c r="C21" s="100"/>
      <c r="D21" s="100"/>
      <c r="E21" s="72" t="s">
        <v>110</v>
      </c>
      <c r="F21" s="70" t="s">
        <v>150</v>
      </c>
      <c r="G21" s="70" t="s">
        <v>210</v>
      </c>
      <c r="H21" s="70" t="s">
        <v>346</v>
      </c>
      <c r="I21" s="21">
        <v>44197</v>
      </c>
      <c r="J21" s="21">
        <v>45413</v>
      </c>
      <c r="K21" s="70" t="s">
        <v>621</v>
      </c>
      <c r="L21" s="72" t="s">
        <v>423</v>
      </c>
      <c r="M21" s="2" t="s">
        <v>422</v>
      </c>
      <c r="N21" s="72" t="s">
        <v>197</v>
      </c>
      <c r="O21" s="72"/>
      <c r="P21" s="70" t="s">
        <v>300</v>
      </c>
      <c r="Q21" s="72">
        <f>(25.66+12.4+15.36+2)/4</f>
        <v>13.855</v>
      </c>
      <c r="R21" s="72"/>
      <c r="S21" s="72" t="s">
        <v>197</v>
      </c>
      <c r="T21" s="72">
        <v>65</v>
      </c>
      <c r="U21" s="72" t="s">
        <v>399</v>
      </c>
      <c r="V21" s="72">
        <v>77</v>
      </c>
      <c r="W21" s="72" t="s">
        <v>424</v>
      </c>
      <c r="X21" s="72">
        <v>100</v>
      </c>
      <c r="Y21" s="72"/>
      <c r="Z21" s="72"/>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row>
    <row r="22" spans="1:71" s="10" customFormat="1" ht="153.75" customHeight="1" x14ac:dyDescent="0.25">
      <c r="A22" s="64" t="s">
        <v>62</v>
      </c>
      <c r="B22" s="94"/>
      <c r="C22" s="98"/>
      <c r="D22" s="98"/>
      <c r="E22" s="70" t="s">
        <v>2</v>
      </c>
      <c r="F22" s="70" t="s">
        <v>150</v>
      </c>
      <c r="G22" s="70" t="s">
        <v>419</v>
      </c>
      <c r="H22" s="70" t="s">
        <v>420</v>
      </c>
      <c r="I22" s="21">
        <v>44197</v>
      </c>
      <c r="J22" s="21">
        <v>45413</v>
      </c>
      <c r="K22" s="70" t="s">
        <v>621</v>
      </c>
      <c r="L22" s="6">
        <v>1</v>
      </c>
      <c r="M22" s="2" t="s">
        <v>191</v>
      </c>
      <c r="N22" s="72" t="s">
        <v>197</v>
      </c>
      <c r="O22" s="72">
        <v>40</v>
      </c>
      <c r="P22" s="33" t="s">
        <v>301</v>
      </c>
      <c r="Q22" s="72" t="s">
        <v>251</v>
      </c>
      <c r="R22" s="72"/>
      <c r="S22" s="72" t="s">
        <v>200</v>
      </c>
      <c r="T22" s="72">
        <v>65</v>
      </c>
      <c r="U22" s="70" t="s">
        <v>340</v>
      </c>
      <c r="V22" s="72">
        <v>100</v>
      </c>
      <c r="W22" s="70" t="s">
        <v>340</v>
      </c>
      <c r="X22" s="72">
        <v>100</v>
      </c>
      <c r="Y22" s="72" t="s">
        <v>197</v>
      </c>
      <c r="Z22" s="72" t="s">
        <v>197</v>
      </c>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row>
    <row r="23" spans="1:71" s="18" customFormat="1" ht="192" customHeight="1" x14ac:dyDescent="0.25">
      <c r="A23" s="17" t="s">
        <v>62</v>
      </c>
      <c r="B23" s="99"/>
      <c r="C23" s="100"/>
      <c r="D23" s="100"/>
      <c r="E23" s="72" t="s">
        <v>302</v>
      </c>
      <c r="F23" s="70" t="s">
        <v>150</v>
      </c>
      <c r="G23" s="70" t="s">
        <v>206</v>
      </c>
      <c r="H23" s="70" t="s">
        <v>425</v>
      </c>
      <c r="I23" s="21">
        <v>44197</v>
      </c>
      <c r="J23" s="21">
        <v>45413</v>
      </c>
      <c r="K23" s="70" t="s">
        <v>621</v>
      </c>
      <c r="L23" s="72" t="s">
        <v>164</v>
      </c>
      <c r="M23" s="2" t="s">
        <v>421</v>
      </c>
      <c r="N23" s="72" t="s">
        <v>150</v>
      </c>
      <c r="O23" s="72"/>
      <c r="P23" s="70" t="s">
        <v>252</v>
      </c>
      <c r="Q23" s="72" t="s">
        <v>253</v>
      </c>
      <c r="R23" s="72"/>
      <c r="S23" s="72" t="s">
        <v>224</v>
      </c>
      <c r="T23" s="72">
        <v>0</v>
      </c>
      <c r="U23" s="72" t="s">
        <v>556</v>
      </c>
      <c r="V23" s="72">
        <v>77</v>
      </c>
      <c r="W23" s="72" t="s">
        <v>557</v>
      </c>
      <c r="X23" s="72">
        <v>100</v>
      </c>
      <c r="Y23" s="72"/>
      <c r="Z23" s="72"/>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row>
    <row r="24" spans="1:71" s="19" customFormat="1" ht="161.25" customHeight="1" x14ac:dyDescent="0.25">
      <c r="A24" s="69" t="s">
        <v>62</v>
      </c>
      <c r="B24" s="104" t="s">
        <v>6</v>
      </c>
      <c r="C24" s="101" t="s">
        <v>79</v>
      </c>
      <c r="D24" s="101" t="s">
        <v>80</v>
      </c>
      <c r="E24" s="26" t="s">
        <v>115</v>
      </c>
      <c r="F24" s="26" t="s">
        <v>150</v>
      </c>
      <c r="G24" s="26" t="s">
        <v>207</v>
      </c>
      <c r="H24" s="26" t="s">
        <v>116</v>
      </c>
      <c r="I24" s="36">
        <v>44197</v>
      </c>
      <c r="J24" s="36">
        <v>45413</v>
      </c>
      <c r="K24" s="37" t="s">
        <v>81</v>
      </c>
      <c r="L24" s="72" t="s">
        <v>174</v>
      </c>
      <c r="M24" s="2" t="s">
        <v>174</v>
      </c>
      <c r="N24" s="72" t="s">
        <v>150</v>
      </c>
      <c r="O24" s="72"/>
      <c r="P24" s="34" t="s">
        <v>334</v>
      </c>
      <c r="Q24" s="72" t="s">
        <v>303</v>
      </c>
      <c r="R24" s="72"/>
      <c r="S24" s="72" t="s">
        <v>200</v>
      </c>
      <c r="T24" s="72">
        <v>65</v>
      </c>
      <c r="U24" s="70" t="s">
        <v>342</v>
      </c>
      <c r="V24" s="72">
        <v>100</v>
      </c>
      <c r="W24" s="70" t="s">
        <v>426</v>
      </c>
      <c r="X24" s="72">
        <v>100</v>
      </c>
      <c r="Y24" s="72" t="s">
        <v>197</v>
      </c>
      <c r="Z24" s="72" t="s">
        <v>197</v>
      </c>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row>
    <row r="25" spans="1:71" s="19" customFormat="1" ht="199.5" customHeight="1" x14ac:dyDescent="0.25">
      <c r="A25" s="69" t="s">
        <v>62</v>
      </c>
      <c r="B25" s="105"/>
      <c r="C25" s="102"/>
      <c r="D25" s="102"/>
      <c r="E25" s="26" t="s">
        <v>82</v>
      </c>
      <c r="F25" s="26" t="s">
        <v>460</v>
      </c>
      <c r="G25" s="26" t="s">
        <v>459</v>
      </c>
      <c r="H25" s="26" t="s">
        <v>418</v>
      </c>
      <c r="I25" s="36">
        <v>44197</v>
      </c>
      <c r="J25" s="36">
        <v>45413</v>
      </c>
      <c r="K25" s="37" t="s">
        <v>83</v>
      </c>
      <c r="L25" s="72" t="s">
        <v>417</v>
      </c>
      <c r="M25" s="2" t="s">
        <v>304</v>
      </c>
      <c r="N25" s="72" t="s">
        <v>197</v>
      </c>
      <c r="O25" s="72">
        <v>40</v>
      </c>
      <c r="P25" s="33" t="s">
        <v>431</v>
      </c>
      <c r="Q25" s="72" t="s">
        <v>258</v>
      </c>
      <c r="R25" s="72" t="s">
        <v>305</v>
      </c>
      <c r="S25" s="72" t="s">
        <v>200</v>
      </c>
      <c r="T25" s="72">
        <v>65</v>
      </c>
      <c r="U25" s="70" t="s">
        <v>461</v>
      </c>
      <c r="V25" s="72">
        <v>100</v>
      </c>
      <c r="W25" s="70" t="s">
        <v>426</v>
      </c>
      <c r="X25" s="72">
        <v>100</v>
      </c>
      <c r="Y25" s="72" t="s">
        <v>197</v>
      </c>
      <c r="Z25" s="72" t="s">
        <v>197</v>
      </c>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row>
    <row r="26" spans="1:71" s="19" customFormat="1" ht="96.75" customHeight="1" x14ac:dyDescent="0.25">
      <c r="A26" s="69" t="s">
        <v>62</v>
      </c>
      <c r="B26" s="105"/>
      <c r="C26" s="102"/>
      <c r="D26" s="102"/>
      <c r="E26" s="26" t="s">
        <v>306</v>
      </c>
      <c r="F26" s="26" t="s">
        <v>159</v>
      </c>
      <c r="G26" s="26" t="s">
        <v>458</v>
      </c>
      <c r="H26" s="26" t="s">
        <v>457</v>
      </c>
      <c r="I26" s="36">
        <v>44197</v>
      </c>
      <c r="J26" s="36">
        <v>45413</v>
      </c>
      <c r="K26" s="37" t="s">
        <v>83</v>
      </c>
      <c r="L26" s="72" t="s">
        <v>171</v>
      </c>
      <c r="M26" s="2" t="s">
        <v>307</v>
      </c>
      <c r="N26" s="72" t="s">
        <v>197</v>
      </c>
      <c r="O26" s="72">
        <v>40</v>
      </c>
      <c r="P26" s="34" t="s">
        <v>432</v>
      </c>
      <c r="Q26" s="72">
        <v>8</v>
      </c>
      <c r="R26" s="72">
        <v>10</v>
      </c>
      <c r="S26" s="72" t="s">
        <v>200</v>
      </c>
      <c r="T26" s="72">
        <v>65</v>
      </c>
      <c r="U26" s="70" t="s">
        <v>455</v>
      </c>
      <c r="V26" s="72">
        <v>100</v>
      </c>
      <c r="W26" s="70" t="s">
        <v>456</v>
      </c>
      <c r="X26" s="72">
        <v>100</v>
      </c>
      <c r="Y26" s="72" t="s">
        <v>197</v>
      </c>
      <c r="Z26" s="72" t="s">
        <v>197</v>
      </c>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row>
    <row r="27" spans="1:71" s="10" customFormat="1" ht="79.5" customHeight="1" x14ac:dyDescent="0.25">
      <c r="A27" s="27" t="s">
        <v>62</v>
      </c>
      <c r="B27" s="102"/>
      <c r="C27" s="103"/>
      <c r="D27" s="103"/>
      <c r="E27" s="26" t="s">
        <v>117</v>
      </c>
      <c r="F27" s="26" t="s">
        <v>308</v>
      </c>
      <c r="G27" s="26" t="s">
        <v>208</v>
      </c>
      <c r="H27" s="26" t="s">
        <v>84</v>
      </c>
      <c r="I27" s="36">
        <v>44197</v>
      </c>
      <c r="J27" s="36">
        <v>45413</v>
      </c>
      <c r="K27" s="37" t="s">
        <v>638</v>
      </c>
      <c r="L27" s="72"/>
      <c r="M27" s="2" t="s">
        <v>172</v>
      </c>
      <c r="N27" s="72" t="s">
        <v>198</v>
      </c>
      <c r="O27" s="72">
        <v>0</v>
      </c>
      <c r="P27" s="33" t="s">
        <v>558</v>
      </c>
      <c r="Q27" s="72">
        <v>6</v>
      </c>
      <c r="R27" s="72">
        <v>6</v>
      </c>
      <c r="S27" s="72" t="s">
        <v>200</v>
      </c>
      <c r="T27" s="72">
        <v>65</v>
      </c>
      <c r="U27" s="70" t="s">
        <v>559</v>
      </c>
      <c r="V27" s="72">
        <v>88</v>
      </c>
      <c r="W27" s="70" t="s">
        <v>471</v>
      </c>
      <c r="X27" s="72">
        <v>100</v>
      </c>
      <c r="Y27" s="72" t="s">
        <v>197</v>
      </c>
      <c r="Z27" s="72" t="s">
        <v>197</v>
      </c>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row>
    <row r="28" spans="1:71" s="19" customFormat="1" ht="243" customHeight="1" x14ac:dyDescent="0.25">
      <c r="A28" s="28" t="s">
        <v>62</v>
      </c>
      <c r="B28" s="102"/>
      <c r="C28" s="101" t="s">
        <v>85</v>
      </c>
      <c r="D28" s="101" t="s">
        <v>86</v>
      </c>
      <c r="E28" s="26" t="s">
        <v>118</v>
      </c>
      <c r="F28" s="26" t="s">
        <v>560</v>
      </c>
      <c r="G28" s="26" t="s">
        <v>129</v>
      </c>
      <c r="H28" s="26" t="s">
        <v>130</v>
      </c>
      <c r="I28" s="36">
        <v>44197</v>
      </c>
      <c r="J28" s="36">
        <v>45413</v>
      </c>
      <c r="K28" s="37" t="s">
        <v>83</v>
      </c>
      <c r="L28" s="9" t="s">
        <v>561</v>
      </c>
      <c r="M28" s="2" t="s">
        <v>562</v>
      </c>
      <c r="N28" s="9" t="s">
        <v>197</v>
      </c>
      <c r="O28" s="9">
        <v>40</v>
      </c>
      <c r="P28" s="2" t="s">
        <v>333</v>
      </c>
      <c r="Q28" s="9" t="s">
        <v>563</v>
      </c>
      <c r="R28" s="9" t="s">
        <v>564</v>
      </c>
      <c r="S28" s="9" t="s">
        <v>200</v>
      </c>
      <c r="T28" s="9">
        <v>65</v>
      </c>
      <c r="U28" s="70" t="s">
        <v>565</v>
      </c>
      <c r="V28" s="9">
        <v>100</v>
      </c>
      <c r="W28" s="70" t="s">
        <v>566</v>
      </c>
      <c r="X28" s="9">
        <v>100</v>
      </c>
      <c r="Y28" s="9" t="s">
        <v>197</v>
      </c>
      <c r="Z28" s="9" t="s">
        <v>197</v>
      </c>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row>
    <row r="29" spans="1:71" s="19" customFormat="1" ht="375" customHeight="1" x14ac:dyDescent="0.25">
      <c r="A29" s="27" t="s">
        <v>62</v>
      </c>
      <c r="B29" s="102"/>
      <c r="C29" s="102"/>
      <c r="D29" s="102"/>
      <c r="E29" s="26" t="s">
        <v>472</v>
      </c>
      <c r="F29" s="26" t="s">
        <v>152</v>
      </c>
      <c r="G29" s="26" t="s">
        <v>428</v>
      </c>
      <c r="H29" s="26" t="s">
        <v>427</v>
      </c>
      <c r="I29" s="36">
        <v>44197</v>
      </c>
      <c r="J29" s="36">
        <v>45413</v>
      </c>
      <c r="K29" s="37" t="s">
        <v>83</v>
      </c>
      <c r="L29" s="9" t="s">
        <v>173</v>
      </c>
      <c r="M29" s="2" t="s">
        <v>429</v>
      </c>
      <c r="N29" s="9" t="s">
        <v>197</v>
      </c>
      <c r="O29" s="9">
        <v>100</v>
      </c>
      <c r="P29" s="33" t="s">
        <v>332</v>
      </c>
      <c r="Q29" s="9">
        <v>3</v>
      </c>
      <c r="R29" s="9">
        <v>8</v>
      </c>
      <c r="S29" s="9" t="s">
        <v>197</v>
      </c>
      <c r="T29" s="9">
        <v>100</v>
      </c>
      <c r="U29" s="32" t="s">
        <v>462</v>
      </c>
      <c r="V29" s="9">
        <v>100</v>
      </c>
      <c r="W29" s="70" t="s">
        <v>473</v>
      </c>
      <c r="X29" s="9">
        <v>100</v>
      </c>
      <c r="Y29" s="9" t="s">
        <v>197</v>
      </c>
      <c r="Z29" s="9" t="s">
        <v>197</v>
      </c>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row>
    <row r="30" spans="1:71" s="19" customFormat="1" ht="55.5" customHeight="1" x14ac:dyDescent="0.25">
      <c r="A30" s="27" t="s">
        <v>62</v>
      </c>
      <c r="B30" s="102"/>
      <c r="C30" s="102"/>
      <c r="D30" s="102"/>
      <c r="E30" s="26" t="s">
        <v>87</v>
      </c>
      <c r="F30" s="26" t="s">
        <v>153</v>
      </c>
      <c r="G30" s="26" t="s">
        <v>326</v>
      </c>
      <c r="H30" s="26" t="s">
        <v>122</v>
      </c>
      <c r="I30" s="36">
        <v>44197</v>
      </c>
      <c r="J30" s="36">
        <v>45413</v>
      </c>
      <c r="K30" s="37" t="s">
        <v>88</v>
      </c>
      <c r="L30" s="72" t="s">
        <v>174</v>
      </c>
      <c r="M30" s="2" t="s">
        <v>174</v>
      </c>
      <c r="N30" s="72" t="s">
        <v>150</v>
      </c>
      <c r="O30" s="72"/>
      <c r="P30" s="70" t="s">
        <v>225</v>
      </c>
      <c r="Q30" s="6">
        <v>0.83</v>
      </c>
      <c r="R30" s="6">
        <v>0.83</v>
      </c>
      <c r="S30" s="6" t="s">
        <v>200</v>
      </c>
      <c r="T30" s="72">
        <v>100</v>
      </c>
      <c r="U30" s="70"/>
      <c r="V30" s="72">
        <v>100</v>
      </c>
      <c r="W30" s="70" t="s">
        <v>475</v>
      </c>
      <c r="X30" s="72">
        <v>100</v>
      </c>
      <c r="Y30" s="72" t="s">
        <v>197</v>
      </c>
      <c r="Z30" s="72" t="s">
        <v>197</v>
      </c>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row>
    <row r="31" spans="1:71" s="10" customFormat="1" ht="138" customHeight="1" x14ac:dyDescent="0.25">
      <c r="A31" s="28" t="s">
        <v>62</v>
      </c>
      <c r="B31" s="102"/>
      <c r="C31" s="102"/>
      <c r="D31" s="102"/>
      <c r="E31" s="26" t="s">
        <v>476</v>
      </c>
      <c r="F31" s="26" t="s">
        <v>150</v>
      </c>
      <c r="G31" s="26" t="s">
        <v>211</v>
      </c>
      <c r="H31" s="26" t="s">
        <v>123</v>
      </c>
      <c r="I31" s="36">
        <v>44197</v>
      </c>
      <c r="J31" s="36">
        <v>45413</v>
      </c>
      <c r="K31" s="37" t="s">
        <v>88</v>
      </c>
      <c r="L31" s="6">
        <v>1</v>
      </c>
      <c r="M31" s="2" t="s">
        <v>348</v>
      </c>
      <c r="N31" s="72" t="s">
        <v>197</v>
      </c>
      <c r="O31" s="72">
        <v>40</v>
      </c>
      <c r="P31" s="70" t="s">
        <v>262</v>
      </c>
      <c r="Q31" s="6">
        <v>1</v>
      </c>
      <c r="R31" s="6">
        <v>1</v>
      </c>
      <c r="S31" s="72" t="s">
        <v>200</v>
      </c>
      <c r="T31" s="72">
        <v>65</v>
      </c>
      <c r="U31" s="70" t="s">
        <v>433</v>
      </c>
      <c r="V31" s="72">
        <v>100</v>
      </c>
      <c r="W31" s="70" t="s">
        <v>474</v>
      </c>
      <c r="X31" s="72">
        <v>100</v>
      </c>
      <c r="Y31" s="72" t="s">
        <v>197</v>
      </c>
      <c r="Z31" s="72" t="s">
        <v>197</v>
      </c>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row>
    <row r="32" spans="1:71" s="10" customFormat="1" ht="232.5" customHeight="1" x14ac:dyDescent="0.25">
      <c r="A32" s="27" t="s">
        <v>62</v>
      </c>
      <c r="B32" s="102"/>
      <c r="C32" s="102"/>
      <c r="D32" s="102"/>
      <c r="E32" s="26" t="s">
        <v>89</v>
      </c>
      <c r="F32" s="26" t="s">
        <v>484</v>
      </c>
      <c r="G32" s="26" t="s">
        <v>212</v>
      </c>
      <c r="H32" s="26" t="s">
        <v>124</v>
      </c>
      <c r="I32" s="36">
        <v>44197</v>
      </c>
      <c r="J32" s="36">
        <v>45413</v>
      </c>
      <c r="K32" s="37" t="s">
        <v>88</v>
      </c>
      <c r="L32" s="72" t="s">
        <v>176</v>
      </c>
      <c r="M32" s="2" t="s">
        <v>177</v>
      </c>
      <c r="N32" s="72" t="s">
        <v>197</v>
      </c>
      <c r="O32" s="72">
        <v>40</v>
      </c>
      <c r="P32" s="70" t="s">
        <v>446</v>
      </c>
      <c r="Q32" s="72" t="s">
        <v>263</v>
      </c>
      <c r="R32" s="72">
        <f>58+39</f>
        <v>97</v>
      </c>
      <c r="S32" s="72" t="s">
        <v>200</v>
      </c>
      <c r="T32" s="72">
        <v>65</v>
      </c>
      <c r="U32" s="70" t="s">
        <v>567</v>
      </c>
      <c r="V32" s="72">
        <v>100</v>
      </c>
      <c r="W32" s="70" t="s">
        <v>483</v>
      </c>
      <c r="X32" s="72">
        <v>100</v>
      </c>
      <c r="Y32" s="72" t="s">
        <v>197</v>
      </c>
      <c r="Z32" s="72" t="s">
        <v>197</v>
      </c>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row>
    <row r="33" spans="1:71" s="10" customFormat="1" ht="93" customHeight="1" x14ac:dyDescent="0.25">
      <c r="A33" s="69" t="s">
        <v>62</v>
      </c>
      <c r="B33" s="105"/>
      <c r="C33" s="102"/>
      <c r="D33" s="103"/>
      <c r="E33" s="26" t="s">
        <v>90</v>
      </c>
      <c r="F33" s="26" t="s">
        <v>482</v>
      </c>
      <c r="G33" s="26" t="s">
        <v>478</v>
      </c>
      <c r="H33" s="26" t="s">
        <v>485</v>
      </c>
      <c r="I33" s="36">
        <v>44197</v>
      </c>
      <c r="J33" s="36">
        <v>45413</v>
      </c>
      <c r="K33" s="37" t="s">
        <v>91</v>
      </c>
      <c r="L33" s="72" t="s">
        <v>486</v>
      </c>
      <c r="M33" s="2" t="s">
        <v>309</v>
      </c>
      <c r="N33" s="72" t="s">
        <v>197</v>
      </c>
      <c r="O33" s="72">
        <v>40</v>
      </c>
      <c r="P33" s="70" t="s">
        <v>448</v>
      </c>
      <c r="Q33" s="72">
        <v>4</v>
      </c>
      <c r="R33" s="72">
        <v>11</v>
      </c>
      <c r="S33" s="72" t="s">
        <v>200</v>
      </c>
      <c r="T33" s="72">
        <v>65</v>
      </c>
      <c r="U33" s="70" t="s">
        <v>434</v>
      </c>
      <c r="V33" s="72">
        <v>100</v>
      </c>
      <c r="W33" s="70" t="s">
        <v>435</v>
      </c>
      <c r="X33" s="72">
        <v>100</v>
      </c>
      <c r="Y33" s="72" t="s">
        <v>197</v>
      </c>
      <c r="Z33" s="72" t="s">
        <v>197</v>
      </c>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row>
    <row r="34" spans="1:71" s="19" customFormat="1" ht="66" customHeight="1" x14ac:dyDescent="0.25">
      <c r="A34" s="28" t="s">
        <v>62</v>
      </c>
      <c r="B34" s="102"/>
      <c r="C34" s="102"/>
      <c r="D34" s="101" t="s">
        <v>92</v>
      </c>
      <c r="E34" s="26" t="s">
        <v>477</v>
      </c>
      <c r="F34" s="26" t="s">
        <v>150</v>
      </c>
      <c r="G34" s="26" t="s">
        <v>479</v>
      </c>
      <c r="H34" s="26" t="s">
        <v>481</v>
      </c>
      <c r="I34" s="36">
        <v>44197</v>
      </c>
      <c r="J34" s="36">
        <v>45413</v>
      </c>
      <c r="K34" s="37" t="s">
        <v>83</v>
      </c>
      <c r="L34" s="72" t="s">
        <v>179</v>
      </c>
      <c r="M34" s="2" t="s">
        <v>635</v>
      </c>
      <c r="N34" s="72" t="s">
        <v>197</v>
      </c>
      <c r="O34" s="72">
        <v>100</v>
      </c>
      <c r="P34" s="70"/>
      <c r="Q34" s="72"/>
      <c r="R34" s="72">
        <v>100</v>
      </c>
      <c r="S34" s="72" t="s">
        <v>197</v>
      </c>
      <c r="T34" s="72">
        <v>100</v>
      </c>
      <c r="U34" s="70"/>
      <c r="V34" s="72">
        <v>100</v>
      </c>
      <c r="W34" s="70" t="s">
        <v>487</v>
      </c>
      <c r="X34" s="72">
        <v>100</v>
      </c>
      <c r="Y34" s="9" t="s">
        <v>197</v>
      </c>
      <c r="Z34" s="9" t="s">
        <v>197</v>
      </c>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row>
    <row r="35" spans="1:71" s="19" customFormat="1" ht="74.25" customHeight="1" x14ac:dyDescent="0.25">
      <c r="A35" s="28" t="s">
        <v>62</v>
      </c>
      <c r="B35" s="102"/>
      <c r="C35" s="102"/>
      <c r="D35" s="102"/>
      <c r="E35" s="26" t="s">
        <v>125</v>
      </c>
      <c r="F35" s="26" t="s">
        <v>150</v>
      </c>
      <c r="G35" s="26" t="s">
        <v>480</v>
      </c>
      <c r="H35" s="26" t="s">
        <v>93</v>
      </c>
      <c r="I35" s="36">
        <v>44197</v>
      </c>
      <c r="J35" s="36">
        <v>45413</v>
      </c>
      <c r="K35" s="37" t="s">
        <v>83</v>
      </c>
      <c r="L35" s="72" t="s">
        <v>179</v>
      </c>
      <c r="M35" s="2" t="s">
        <v>430</v>
      </c>
      <c r="N35" s="72" t="s">
        <v>197</v>
      </c>
      <c r="O35" s="72">
        <v>100</v>
      </c>
      <c r="P35" s="70"/>
      <c r="Q35" s="72"/>
      <c r="R35" s="72">
        <v>100</v>
      </c>
      <c r="S35" s="72" t="s">
        <v>197</v>
      </c>
      <c r="T35" s="72">
        <v>100</v>
      </c>
      <c r="U35" s="70"/>
      <c r="V35" s="72">
        <v>100</v>
      </c>
      <c r="W35" s="70" t="s">
        <v>568</v>
      </c>
      <c r="X35" s="72">
        <v>100</v>
      </c>
      <c r="Y35" s="9" t="s">
        <v>197</v>
      </c>
      <c r="Z35" s="9" t="s">
        <v>197</v>
      </c>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row>
    <row r="36" spans="1:71" s="10" customFormat="1" ht="188.25" customHeight="1" x14ac:dyDescent="0.25">
      <c r="A36" s="29" t="s">
        <v>62</v>
      </c>
      <c r="B36" s="102"/>
      <c r="C36" s="102"/>
      <c r="D36" s="102"/>
      <c r="E36" s="26" t="s">
        <v>126</v>
      </c>
      <c r="F36" s="26" t="s">
        <v>150</v>
      </c>
      <c r="G36" s="26" t="s">
        <v>213</v>
      </c>
      <c r="H36" s="26" t="s">
        <v>94</v>
      </c>
      <c r="I36" s="36">
        <v>44197</v>
      </c>
      <c r="J36" s="36">
        <v>45413</v>
      </c>
      <c r="K36" s="37" t="s">
        <v>95</v>
      </c>
      <c r="L36" s="72" t="s">
        <v>180</v>
      </c>
      <c r="M36" s="2" t="s">
        <v>350</v>
      </c>
      <c r="N36" s="72" t="s">
        <v>197</v>
      </c>
      <c r="O36" s="72">
        <v>40</v>
      </c>
      <c r="P36" s="70" t="s">
        <v>264</v>
      </c>
      <c r="Q36" s="72">
        <v>4</v>
      </c>
      <c r="R36" s="72">
        <v>13</v>
      </c>
      <c r="S36" s="72" t="s">
        <v>200</v>
      </c>
      <c r="T36" s="72">
        <v>65</v>
      </c>
      <c r="U36" s="70" t="s">
        <v>569</v>
      </c>
      <c r="V36" s="72">
        <v>100</v>
      </c>
      <c r="W36" s="70" t="s">
        <v>488</v>
      </c>
      <c r="X36" s="72">
        <v>100</v>
      </c>
      <c r="Y36" s="72" t="s">
        <v>197</v>
      </c>
      <c r="Z36" s="72" t="s">
        <v>197</v>
      </c>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row>
    <row r="37" spans="1:71" s="10" customFormat="1" ht="74.25" customHeight="1" x14ac:dyDescent="0.25">
      <c r="A37" s="27" t="s">
        <v>62</v>
      </c>
      <c r="B37" s="103"/>
      <c r="C37" s="103"/>
      <c r="D37" s="103"/>
      <c r="E37" s="26" t="s">
        <v>127</v>
      </c>
      <c r="F37" s="26" t="s">
        <v>150</v>
      </c>
      <c r="G37" s="26" t="s">
        <v>214</v>
      </c>
      <c r="H37" s="26" t="s">
        <v>128</v>
      </c>
      <c r="I37" s="36">
        <v>44197</v>
      </c>
      <c r="J37" s="36">
        <v>45413</v>
      </c>
      <c r="K37" s="37" t="s">
        <v>10</v>
      </c>
      <c r="L37" s="72">
        <v>1</v>
      </c>
      <c r="M37" s="2" t="s">
        <v>351</v>
      </c>
      <c r="N37" s="72" t="s">
        <v>197</v>
      </c>
      <c r="O37" s="72">
        <v>40</v>
      </c>
      <c r="P37" s="70" t="s">
        <v>310</v>
      </c>
      <c r="Q37" s="72">
        <v>1</v>
      </c>
      <c r="R37" s="72">
        <v>1</v>
      </c>
      <c r="S37" s="72" t="s">
        <v>200</v>
      </c>
      <c r="T37" s="72">
        <v>65</v>
      </c>
      <c r="U37" s="70"/>
      <c r="V37" s="72">
        <v>100</v>
      </c>
      <c r="W37" s="70" t="s">
        <v>489</v>
      </c>
      <c r="X37" s="72">
        <v>100</v>
      </c>
      <c r="Y37" s="72" t="s">
        <v>197</v>
      </c>
      <c r="Z37" s="72" t="s">
        <v>197</v>
      </c>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row>
    <row r="38" spans="1:71" s="10" customFormat="1" ht="247.5" customHeight="1" x14ac:dyDescent="0.25">
      <c r="A38" s="30" t="s">
        <v>321</v>
      </c>
      <c r="B38" s="98" t="s">
        <v>133</v>
      </c>
      <c r="C38" s="98" t="s">
        <v>134</v>
      </c>
      <c r="D38" s="98" t="s">
        <v>312</v>
      </c>
      <c r="E38" s="70" t="s">
        <v>313</v>
      </c>
      <c r="F38" s="70" t="s">
        <v>155</v>
      </c>
      <c r="G38" s="70" t="s">
        <v>215</v>
      </c>
      <c r="H38" s="70" t="s">
        <v>135</v>
      </c>
      <c r="I38" s="21">
        <v>44197</v>
      </c>
      <c r="J38" s="21">
        <v>45413</v>
      </c>
      <c r="K38" s="70" t="s">
        <v>143</v>
      </c>
      <c r="L38" s="8">
        <f>15/34</f>
        <v>0.44117647058823528</v>
      </c>
      <c r="M38" s="2" t="s">
        <v>490</v>
      </c>
      <c r="N38" s="72" t="s">
        <v>197</v>
      </c>
      <c r="O38" s="72">
        <v>40</v>
      </c>
      <c r="P38" s="70" t="s">
        <v>314</v>
      </c>
      <c r="Q38" s="6">
        <f>19/34</f>
        <v>0.55882352941176472</v>
      </c>
      <c r="R38" s="6">
        <f>19/34</f>
        <v>0.55882352941176472</v>
      </c>
      <c r="S38" s="72" t="s">
        <v>200</v>
      </c>
      <c r="T38" s="72">
        <v>64</v>
      </c>
      <c r="U38" s="70" t="s">
        <v>345</v>
      </c>
      <c r="V38" s="72">
        <v>100</v>
      </c>
      <c r="W38" s="70" t="s">
        <v>345</v>
      </c>
      <c r="X38" s="72">
        <v>100</v>
      </c>
      <c r="Y38" s="72" t="s">
        <v>197</v>
      </c>
      <c r="Z38" s="72" t="s">
        <v>197</v>
      </c>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row>
    <row r="39" spans="1:71" s="10" customFormat="1" ht="288.75" customHeight="1" x14ac:dyDescent="0.25">
      <c r="A39" s="30" t="s">
        <v>321</v>
      </c>
      <c r="B39" s="98"/>
      <c r="C39" s="98"/>
      <c r="D39" s="98"/>
      <c r="E39" s="70" t="s">
        <v>315</v>
      </c>
      <c r="F39" s="70" t="s">
        <v>271</v>
      </c>
      <c r="G39" s="70" t="s">
        <v>235</v>
      </c>
      <c r="H39" s="70" t="s">
        <v>236</v>
      </c>
      <c r="I39" s="21">
        <v>44197</v>
      </c>
      <c r="J39" s="21">
        <v>45413</v>
      </c>
      <c r="K39" s="70" t="s">
        <v>137</v>
      </c>
      <c r="L39" s="72">
        <v>20</v>
      </c>
      <c r="M39" s="2" t="s">
        <v>237</v>
      </c>
      <c r="N39" s="72" t="s">
        <v>200</v>
      </c>
      <c r="O39" s="72">
        <v>40</v>
      </c>
      <c r="P39" s="91" t="s">
        <v>617</v>
      </c>
      <c r="Q39" s="72" t="s">
        <v>316</v>
      </c>
      <c r="R39" s="72">
        <v>35</v>
      </c>
      <c r="S39" s="72" t="s">
        <v>200</v>
      </c>
      <c r="T39" s="72">
        <v>64</v>
      </c>
      <c r="U39" s="70"/>
      <c r="V39" s="72">
        <v>100</v>
      </c>
      <c r="W39" s="70" t="s">
        <v>570</v>
      </c>
      <c r="X39" s="72">
        <v>100</v>
      </c>
      <c r="Y39" s="72" t="s">
        <v>197</v>
      </c>
      <c r="Z39" s="72" t="s">
        <v>197</v>
      </c>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row>
    <row r="40" spans="1:71" s="10" customFormat="1" ht="341.25" customHeight="1" x14ac:dyDescent="0.25">
      <c r="A40" s="69" t="s">
        <v>311</v>
      </c>
      <c r="B40" s="98"/>
      <c r="C40" s="98"/>
      <c r="D40" s="98"/>
      <c r="E40" s="70" t="s">
        <v>315</v>
      </c>
      <c r="F40" s="70" t="s">
        <v>271</v>
      </c>
      <c r="G40" s="70" t="s">
        <v>238</v>
      </c>
      <c r="H40" s="70" t="s">
        <v>359</v>
      </c>
      <c r="I40" s="21">
        <v>44197</v>
      </c>
      <c r="J40" s="21">
        <v>45413</v>
      </c>
      <c r="K40" s="70" t="s">
        <v>137</v>
      </c>
      <c r="L40" s="72"/>
      <c r="M40" s="2" t="s">
        <v>239</v>
      </c>
      <c r="N40" s="72" t="s">
        <v>200</v>
      </c>
      <c r="O40" s="72">
        <v>40</v>
      </c>
      <c r="P40" s="93"/>
      <c r="Q40" s="72" t="s">
        <v>254</v>
      </c>
      <c r="R40" s="72">
        <v>49</v>
      </c>
      <c r="S40" s="72" t="s">
        <v>200</v>
      </c>
      <c r="T40" s="72">
        <v>64</v>
      </c>
      <c r="U40" s="70"/>
      <c r="V40" s="72">
        <v>100</v>
      </c>
      <c r="W40" s="70" t="s">
        <v>358</v>
      </c>
      <c r="X40" s="72">
        <v>100</v>
      </c>
      <c r="Y40" s="72" t="s">
        <v>197</v>
      </c>
      <c r="Z40" s="72" t="s">
        <v>197</v>
      </c>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row>
    <row r="41" spans="1:71" s="10" customFormat="1" ht="219" customHeight="1" x14ac:dyDescent="0.25">
      <c r="A41" s="30" t="s">
        <v>321</v>
      </c>
      <c r="B41" s="98"/>
      <c r="C41" s="98"/>
      <c r="D41" s="98"/>
      <c r="E41" s="70" t="s">
        <v>317</v>
      </c>
      <c r="F41" s="70" t="s">
        <v>150</v>
      </c>
      <c r="G41" s="70" t="s">
        <v>318</v>
      </c>
      <c r="H41" s="70" t="s">
        <v>319</v>
      </c>
      <c r="I41" s="21">
        <v>44197</v>
      </c>
      <c r="J41" s="21">
        <v>45413</v>
      </c>
      <c r="K41" s="70" t="s">
        <v>136</v>
      </c>
      <c r="L41" s="72"/>
      <c r="M41" s="2" t="s">
        <v>360</v>
      </c>
      <c r="N41" s="72"/>
      <c r="O41" s="72">
        <v>40</v>
      </c>
      <c r="P41" s="35" t="s">
        <v>513</v>
      </c>
      <c r="Q41" s="72" t="s">
        <v>571</v>
      </c>
      <c r="R41" s="72">
        <f>41+58</f>
        <v>99</v>
      </c>
      <c r="S41" s="72" t="s">
        <v>197</v>
      </c>
      <c r="T41" s="72">
        <v>65</v>
      </c>
      <c r="U41" s="70" t="s">
        <v>514</v>
      </c>
      <c r="V41" s="72">
        <v>100</v>
      </c>
      <c r="W41" s="70" t="s">
        <v>515</v>
      </c>
      <c r="X41" s="72">
        <v>100</v>
      </c>
      <c r="Y41" s="72" t="s">
        <v>197</v>
      </c>
      <c r="Z41" s="72" t="s">
        <v>197</v>
      </c>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row>
    <row r="42" spans="1:71" s="10" customFormat="1" ht="240.75" customHeight="1" x14ac:dyDescent="0.25">
      <c r="A42" s="30" t="s">
        <v>321</v>
      </c>
      <c r="B42" s="98"/>
      <c r="C42" s="98" t="s">
        <v>99</v>
      </c>
      <c r="D42" s="91" t="s">
        <v>572</v>
      </c>
      <c r="E42" s="98" t="s">
        <v>573</v>
      </c>
      <c r="F42" s="70" t="s">
        <v>150</v>
      </c>
      <c r="G42" s="98" t="s">
        <v>574</v>
      </c>
      <c r="H42" s="91" t="s">
        <v>575</v>
      </c>
      <c r="I42" s="106">
        <v>44197</v>
      </c>
      <c r="J42" s="106">
        <v>45413</v>
      </c>
      <c r="K42" s="91" t="s">
        <v>144</v>
      </c>
      <c r="L42" s="72">
        <v>4</v>
      </c>
      <c r="M42" s="2" t="s">
        <v>242</v>
      </c>
      <c r="N42" s="72"/>
      <c r="O42" s="72"/>
      <c r="P42" s="70" t="s">
        <v>618</v>
      </c>
      <c r="Q42" s="72">
        <v>10</v>
      </c>
      <c r="R42" s="72">
        <v>10</v>
      </c>
      <c r="S42" s="72" t="s">
        <v>200</v>
      </c>
      <c r="T42" s="72">
        <v>65</v>
      </c>
      <c r="U42" s="70" t="s">
        <v>361</v>
      </c>
      <c r="V42" s="72">
        <v>100</v>
      </c>
      <c r="W42" s="70" t="s">
        <v>576</v>
      </c>
      <c r="X42" s="72">
        <v>100</v>
      </c>
      <c r="Y42" s="72" t="s">
        <v>197</v>
      </c>
      <c r="Z42" s="72" t="s">
        <v>197</v>
      </c>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row>
    <row r="43" spans="1:71" s="10" customFormat="1" ht="294.75" customHeight="1" x14ac:dyDescent="0.25">
      <c r="A43" s="30" t="s">
        <v>321</v>
      </c>
      <c r="B43" s="98"/>
      <c r="C43" s="98"/>
      <c r="D43" s="93"/>
      <c r="E43" s="98"/>
      <c r="F43" s="70" t="s">
        <v>150</v>
      </c>
      <c r="G43" s="98"/>
      <c r="H43" s="93"/>
      <c r="I43" s="107"/>
      <c r="J43" s="107"/>
      <c r="K43" s="93"/>
      <c r="L43" s="72">
        <v>4</v>
      </c>
      <c r="M43" s="2" t="s">
        <v>577</v>
      </c>
      <c r="N43" s="72"/>
      <c r="O43" s="72">
        <v>40</v>
      </c>
      <c r="P43" s="70" t="s">
        <v>265</v>
      </c>
      <c r="Q43" s="72">
        <v>10</v>
      </c>
      <c r="R43" s="72">
        <v>10</v>
      </c>
      <c r="S43" s="72" t="s">
        <v>200</v>
      </c>
      <c r="T43" s="72">
        <v>65</v>
      </c>
      <c r="U43" s="70"/>
      <c r="V43" s="72">
        <v>100</v>
      </c>
      <c r="W43" s="70" t="s">
        <v>578</v>
      </c>
      <c r="X43" s="72">
        <v>100</v>
      </c>
      <c r="Y43" s="72" t="s">
        <v>197</v>
      </c>
      <c r="Z43" s="72" t="s">
        <v>197</v>
      </c>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row>
    <row r="44" spans="1:71" s="3" customFormat="1" ht="135.75" customHeight="1" x14ac:dyDescent="0.25">
      <c r="A44" s="30" t="s">
        <v>321</v>
      </c>
      <c r="B44" s="91" t="s">
        <v>96</v>
      </c>
      <c r="C44" s="91" t="s">
        <v>97</v>
      </c>
      <c r="D44" s="91" t="s">
        <v>98</v>
      </c>
      <c r="E44" s="70" t="s">
        <v>362</v>
      </c>
      <c r="F44" s="66" t="s">
        <v>156</v>
      </c>
      <c r="G44" s="66" t="s">
        <v>363</v>
      </c>
      <c r="H44" s="66" t="s">
        <v>364</v>
      </c>
      <c r="I44" s="21">
        <v>44197</v>
      </c>
      <c r="J44" s="70" t="s">
        <v>13</v>
      </c>
      <c r="K44" s="70" t="s">
        <v>145</v>
      </c>
      <c r="L44" s="72" t="s">
        <v>165</v>
      </c>
      <c r="M44" s="2" t="s">
        <v>579</v>
      </c>
      <c r="N44" s="72" t="s">
        <v>197</v>
      </c>
      <c r="O44" s="72">
        <v>40</v>
      </c>
      <c r="P44" s="2" t="s">
        <v>463</v>
      </c>
      <c r="Q44" s="72" t="s">
        <v>230</v>
      </c>
      <c r="R44" s="72" t="s">
        <v>231</v>
      </c>
      <c r="S44" s="72" t="s">
        <v>197</v>
      </c>
      <c r="T44" s="72">
        <v>65</v>
      </c>
      <c r="U44" s="70"/>
      <c r="V44" s="72">
        <v>88</v>
      </c>
      <c r="W44" s="70" t="s">
        <v>619</v>
      </c>
      <c r="X44" s="72">
        <v>100</v>
      </c>
      <c r="Y44" s="72" t="s">
        <v>197</v>
      </c>
      <c r="Z44" s="72" t="s">
        <v>197</v>
      </c>
    </row>
    <row r="45" spans="1:71" s="3" customFormat="1" ht="105.75" customHeight="1" x14ac:dyDescent="0.25">
      <c r="A45" s="30" t="s">
        <v>321</v>
      </c>
      <c r="B45" s="92"/>
      <c r="C45" s="92"/>
      <c r="D45" s="92"/>
      <c r="E45" s="70" t="s">
        <v>140</v>
      </c>
      <c r="F45" s="70" t="s">
        <v>150</v>
      </c>
      <c r="G45" s="70" t="s">
        <v>506</v>
      </c>
      <c r="H45" s="70" t="s">
        <v>157</v>
      </c>
      <c r="I45" s="21">
        <v>44197</v>
      </c>
      <c r="J45" s="70" t="s">
        <v>13</v>
      </c>
      <c r="K45" s="70" t="s">
        <v>145</v>
      </c>
      <c r="L45" s="72" t="s">
        <v>170</v>
      </c>
      <c r="M45" s="2" t="s">
        <v>464</v>
      </c>
      <c r="N45" s="72" t="s">
        <v>197</v>
      </c>
      <c r="O45" s="72">
        <v>40</v>
      </c>
      <c r="P45" s="70" t="s">
        <v>233</v>
      </c>
      <c r="Q45" s="72" t="s">
        <v>232</v>
      </c>
      <c r="R45" s="72" t="s">
        <v>240</v>
      </c>
      <c r="S45" s="72" t="s">
        <v>197</v>
      </c>
      <c r="T45" s="72">
        <v>65</v>
      </c>
      <c r="U45" s="70"/>
      <c r="V45" s="72">
        <v>100</v>
      </c>
      <c r="W45" s="70" t="s">
        <v>365</v>
      </c>
      <c r="X45" s="72">
        <v>100</v>
      </c>
      <c r="Y45" s="72" t="s">
        <v>197</v>
      </c>
      <c r="Z45" s="72" t="s">
        <v>197</v>
      </c>
    </row>
    <row r="46" spans="1:71" s="3" customFormat="1" ht="153.75" customHeight="1" x14ac:dyDescent="0.25">
      <c r="A46" s="30" t="s">
        <v>321</v>
      </c>
      <c r="B46" s="93"/>
      <c r="C46" s="93"/>
      <c r="D46" s="93"/>
      <c r="E46" s="67" t="s">
        <v>138</v>
      </c>
      <c r="F46" s="67" t="s">
        <v>150</v>
      </c>
      <c r="G46" s="68" t="s">
        <v>199</v>
      </c>
      <c r="H46" s="70" t="s">
        <v>139</v>
      </c>
      <c r="I46" s="21">
        <v>44197</v>
      </c>
      <c r="J46" s="70" t="s">
        <v>13</v>
      </c>
      <c r="K46" s="70" t="s">
        <v>145</v>
      </c>
      <c r="L46" s="72" t="s">
        <v>166</v>
      </c>
      <c r="M46" s="3" t="s">
        <v>376</v>
      </c>
      <c r="N46" s="72" t="s">
        <v>197</v>
      </c>
      <c r="O46" s="72">
        <v>40</v>
      </c>
      <c r="P46" s="70" t="s">
        <v>256</v>
      </c>
      <c r="Q46" s="72">
        <v>1</v>
      </c>
      <c r="R46" s="72">
        <v>1</v>
      </c>
      <c r="S46" s="72" t="s">
        <v>197</v>
      </c>
      <c r="T46" s="72">
        <v>65</v>
      </c>
      <c r="U46" s="70"/>
      <c r="V46" s="72">
        <v>88</v>
      </c>
      <c r="W46" s="70" t="s">
        <v>366</v>
      </c>
      <c r="X46" s="72">
        <v>100</v>
      </c>
      <c r="Y46" s="72" t="s">
        <v>197</v>
      </c>
      <c r="Z46" s="72" t="s">
        <v>197</v>
      </c>
    </row>
    <row r="47" spans="1:71" s="3" customFormat="1" ht="111" customHeight="1" x14ac:dyDescent="0.25">
      <c r="A47" s="30" t="s">
        <v>321</v>
      </c>
      <c r="B47" s="70" t="s">
        <v>11</v>
      </c>
      <c r="C47" s="91" t="s">
        <v>100</v>
      </c>
      <c r="D47" s="91" t="s">
        <v>101</v>
      </c>
      <c r="E47" s="70" t="s">
        <v>465</v>
      </c>
      <c r="F47" s="70" t="s">
        <v>580</v>
      </c>
      <c r="G47" s="70" t="s">
        <v>581</v>
      </c>
      <c r="H47" s="70" t="s">
        <v>582</v>
      </c>
      <c r="I47" s="21">
        <v>44197</v>
      </c>
      <c r="J47" s="21">
        <v>45413</v>
      </c>
      <c r="K47" s="70" t="s">
        <v>622</v>
      </c>
      <c r="L47" s="6">
        <v>0.37</v>
      </c>
      <c r="M47" s="2" t="s">
        <v>168</v>
      </c>
      <c r="N47" s="72" t="s">
        <v>198</v>
      </c>
      <c r="O47" s="72">
        <v>0</v>
      </c>
      <c r="P47" s="70" t="s">
        <v>257</v>
      </c>
      <c r="Q47" s="6">
        <v>0.49</v>
      </c>
      <c r="R47" s="6">
        <v>0.49</v>
      </c>
      <c r="S47" s="72" t="s">
        <v>224</v>
      </c>
      <c r="T47" s="72">
        <v>0</v>
      </c>
      <c r="U47" s="70" t="s">
        <v>583</v>
      </c>
      <c r="V47" s="72">
        <v>77</v>
      </c>
      <c r="W47" s="70" t="s">
        <v>584</v>
      </c>
      <c r="X47" s="72">
        <v>100</v>
      </c>
      <c r="Y47" s="72" t="s">
        <v>197</v>
      </c>
      <c r="Z47" s="72" t="s">
        <v>197</v>
      </c>
    </row>
    <row r="48" spans="1:71" s="10" customFormat="1" ht="133.5" customHeight="1" x14ac:dyDescent="0.25">
      <c r="A48" s="30" t="s">
        <v>321</v>
      </c>
      <c r="B48" s="31"/>
      <c r="C48" s="92"/>
      <c r="D48" s="92"/>
      <c r="E48" s="70" t="s">
        <v>585</v>
      </c>
      <c r="F48" s="70" t="s">
        <v>158</v>
      </c>
      <c r="G48" s="70" t="s">
        <v>255</v>
      </c>
      <c r="H48" s="70" t="s">
        <v>586</v>
      </c>
      <c r="I48" s="21">
        <v>44197</v>
      </c>
      <c r="J48" s="21">
        <v>45413</v>
      </c>
      <c r="K48" s="70" t="s">
        <v>160</v>
      </c>
      <c r="L48" s="72">
        <v>14</v>
      </c>
      <c r="M48" s="2" t="s">
        <v>587</v>
      </c>
      <c r="N48" s="72" t="s">
        <v>197</v>
      </c>
      <c r="O48" s="72">
        <v>40</v>
      </c>
      <c r="P48" s="70" t="s">
        <v>368</v>
      </c>
      <c r="Q48" s="72">
        <v>5</v>
      </c>
      <c r="R48" s="72">
        <v>19</v>
      </c>
      <c r="S48" s="72" t="s">
        <v>200</v>
      </c>
      <c r="T48" s="72">
        <v>64</v>
      </c>
      <c r="U48" s="70" t="s">
        <v>367</v>
      </c>
      <c r="V48" s="72">
        <v>100</v>
      </c>
      <c r="W48" s="70" t="s">
        <v>466</v>
      </c>
      <c r="X48" s="72">
        <v>100</v>
      </c>
      <c r="Y48" s="72" t="s">
        <v>197</v>
      </c>
      <c r="Z48" s="72" t="s">
        <v>197</v>
      </c>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row>
    <row r="49" spans="1:71" s="3" customFormat="1" ht="139.5" customHeight="1" x14ac:dyDescent="0.25">
      <c r="A49" s="30" t="s">
        <v>321</v>
      </c>
      <c r="B49" s="31"/>
      <c r="C49" s="93"/>
      <c r="D49" s="93"/>
      <c r="E49" s="70" t="s">
        <v>588</v>
      </c>
      <c r="F49" s="70" t="s">
        <v>150</v>
      </c>
      <c r="G49" s="70" t="s">
        <v>270</v>
      </c>
      <c r="H49" s="70" t="s">
        <v>369</v>
      </c>
      <c r="I49" s="21">
        <v>44197</v>
      </c>
      <c r="J49" s="21">
        <v>45413</v>
      </c>
      <c r="K49" s="70" t="s">
        <v>160</v>
      </c>
      <c r="L49" s="6">
        <v>1</v>
      </c>
      <c r="M49" s="2" t="s">
        <v>169</v>
      </c>
      <c r="N49" s="72" t="s">
        <v>197</v>
      </c>
      <c r="O49" s="72">
        <v>40</v>
      </c>
      <c r="P49" s="2" t="s">
        <v>589</v>
      </c>
      <c r="Q49" s="6">
        <v>1</v>
      </c>
      <c r="R49" s="72"/>
      <c r="S49" s="72" t="s">
        <v>200</v>
      </c>
      <c r="T49" s="72">
        <v>65</v>
      </c>
      <c r="U49" s="70" t="s">
        <v>590</v>
      </c>
      <c r="V49" s="72">
        <v>77</v>
      </c>
      <c r="W49" s="70" t="s">
        <v>370</v>
      </c>
      <c r="X49" s="72">
        <v>100</v>
      </c>
      <c r="Y49" s="72" t="s">
        <v>197</v>
      </c>
      <c r="Z49" s="72" t="s">
        <v>197</v>
      </c>
    </row>
    <row r="50" spans="1:71" s="3" customFormat="1" ht="390" customHeight="1" x14ac:dyDescent="0.25">
      <c r="A50" s="71" t="s">
        <v>321</v>
      </c>
      <c r="B50" s="16"/>
      <c r="C50" s="7" t="s">
        <v>102</v>
      </c>
      <c r="D50" s="7" t="s">
        <v>103</v>
      </c>
      <c r="E50" s="7" t="s">
        <v>372</v>
      </c>
      <c r="F50" s="66" t="s">
        <v>150</v>
      </c>
      <c r="G50" s="66" t="s">
        <v>371</v>
      </c>
      <c r="H50" s="66" t="s">
        <v>132</v>
      </c>
      <c r="I50" s="21">
        <v>44197</v>
      </c>
      <c r="J50" s="21">
        <v>45413</v>
      </c>
      <c r="K50" s="70" t="s">
        <v>161</v>
      </c>
      <c r="L50" s="72">
        <v>1</v>
      </c>
      <c r="M50" s="2" t="s">
        <v>591</v>
      </c>
      <c r="N50" s="72" t="s">
        <v>197</v>
      </c>
      <c r="O50" s="72">
        <v>40</v>
      </c>
      <c r="P50" s="70" t="s">
        <v>373</v>
      </c>
      <c r="Q50" s="72">
        <v>7</v>
      </c>
      <c r="R50" s="72">
        <v>7</v>
      </c>
      <c r="S50" s="72" t="s">
        <v>197</v>
      </c>
      <c r="T50" s="72">
        <v>64</v>
      </c>
      <c r="U50" s="72"/>
      <c r="V50" s="72">
        <v>77</v>
      </c>
      <c r="W50" s="72" t="s">
        <v>374</v>
      </c>
      <c r="X50" s="72">
        <v>100</v>
      </c>
      <c r="Y50" s="72"/>
      <c r="Z50" s="72"/>
    </row>
    <row r="51" spans="1:71" s="3" customFormat="1" ht="165.75" customHeight="1" x14ac:dyDescent="0.25">
      <c r="A51" s="69" t="s">
        <v>321</v>
      </c>
      <c r="B51" s="15"/>
      <c r="C51" s="70" t="s">
        <v>104</v>
      </c>
      <c r="D51" s="70" t="s">
        <v>105</v>
      </c>
      <c r="E51" s="70" t="s">
        <v>131</v>
      </c>
      <c r="F51" s="70" t="s">
        <v>150</v>
      </c>
      <c r="G51" s="70" t="s">
        <v>375</v>
      </c>
      <c r="H51" s="70" t="s">
        <v>592</v>
      </c>
      <c r="I51" s="21">
        <v>44197</v>
      </c>
      <c r="J51" s="21">
        <v>45413</v>
      </c>
      <c r="K51" s="70" t="s">
        <v>593</v>
      </c>
      <c r="L51" s="70" t="s">
        <v>166</v>
      </c>
      <c r="M51" s="2" t="s">
        <v>376</v>
      </c>
      <c r="N51" s="70" t="s">
        <v>197</v>
      </c>
      <c r="O51" s="70">
        <v>40</v>
      </c>
      <c r="P51" s="70" t="s">
        <v>505</v>
      </c>
      <c r="Q51" s="70" t="s">
        <v>594</v>
      </c>
      <c r="R51" s="70" t="s">
        <v>507</v>
      </c>
      <c r="S51" s="70" t="s">
        <v>508</v>
      </c>
      <c r="T51" s="14">
        <v>64</v>
      </c>
      <c r="U51" s="70"/>
      <c r="V51" s="14">
        <v>77</v>
      </c>
      <c r="W51" s="70" t="s">
        <v>595</v>
      </c>
      <c r="X51" s="14">
        <v>77</v>
      </c>
      <c r="Y51" s="14" t="s">
        <v>224</v>
      </c>
      <c r="Z51" s="14" t="s">
        <v>224</v>
      </c>
    </row>
    <row r="52" spans="1:71" s="3" customFormat="1" ht="409.5" customHeight="1" x14ac:dyDescent="0.25">
      <c r="A52" s="65" t="s">
        <v>322</v>
      </c>
      <c r="B52" s="92"/>
      <c r="C52" s="70" t="s">
        <v>502</v>
      </c>
      <c r="D52" s="70" t="s">
        <v>379</v>
      </c>
      <c r="E52" s="70" t="s">
        <v>378</v>
      </c>
      <c r="F52" s="70" t="s">
        <v>150</v>
      </c>
      <c r="G52" s="4" t="s">
        <v>377</v>
      </c>
      <c r="H52" s="70" t="s">
        <v>596</v>
      </c>
      <c r="I52" s="70" t="s">
        <v>20</v>
      </c>
      <c r="J52" s="70" t="s">
        <v>28</v>
      </c>
      <c r="K52" s="70" t="s">
        <v>623</v>
      </c>
      <c r="L52" s="6">
        <v>1</v>
      </c>
      <c r="M52" s="2" t="s">
        <v>181</v>
      </c>
      <c r="N52" s="72" t="s">
        <v>197</v>
      </c>
      <c r="O52" s="72">
        <v>40</v>
      </c>
      <c r="P52" s="70" t="s">
        <v>597</v>
      </c>
      <c r="Q52" s="11">
        <v>0.98899999999999999</v>
      </c>
      <c r="R52" s="11">
        <v>0.98899999999999999</v>
      </c>
      <c r="S52" s="72" t="s">
        <v>197</v>
      </c>
      <c r="T52" s="72">
        <v>65</v>
      </c>
      <c r="U52" s="70"/>
      <c r="V52" s="72">
        <v>77</v>
      </c>
      <c r="W52" s="70" t="s">
        <v>380</v>
      </c>
      <c r="X52" s="72">
        <v>100</v>
      </c>
      <c r="Y52" s="72" t="s">
        <v>197</v>
      </c>
      <c r="Z52" s="72" t="s">
        <v>197</v>
      </c>
    </row>
    <row r="53" spans="1:71" s="3" customFormat="1" ht="299.25" customHeight="1" x14ac:dyDescent="0.25">
      <c r="A53" s="69" t="s">
        <v>322</v>
      </c>
      <c r="B53" s="93"/>
      <c r="C53" s="70" t="s">
        <v>598</v>
      </c>
      <c r="D53" s="66" t="s">
        <v>384</v>
      </c>
      <c r="E53" s="66" t="s">
        <v>381</v>
      </c>
      <c r="F53" s="66" t="s">
        <v>150</v>
      </c>
      <c r="G53" s="4" t="s">
        <v>149</v>
      </c>
      <c r="H53" s="70" t="s">
        <v>383</v>
      </c>
      <c r="I53" s="70" t="s">
        <v>20</v>
      </c>
      <c r="J53" s="70" t="s">
        <v>28</v>
      </c>
      <c r="K53" s="70" t="s">
        <v>623</v>
      </c>
      <c r="L53" s="72">
        <v>0</v>
      </c>
      <c r="M53" s="2" t="s">
        <v>182</v>
      </c>
      <c r="N53" s="72" t="s">
        <v>197</v>
      </c>
      <c r="O53" s="72">
        <v>40</v>
      </c>
      <c r="P53" s="2" t="s">
        <v>599</v>
      </c>
      <c r="Q53" s="72">
        <v>1</v>
      </c>
      <c r="R53" s="72">
        <v>1</v>
      </c>
      <c r="S53" s="72">
        <v>1</v>
      </c>
      <c r="T53" s="72">
        <v>0</v>
      </c>
      <c r="U53" s="70" t="s">
        <v>382</v>
      </c>
      <c r="V53" s="72">
        <v>70</v>
      </c>
      <c r="W53" s="70" t="s">
        <v>436</v>
      </c>
      <c r="X53" s="72">
        <v>100</v>
      </c>
      <c r="Y53" s="72" t="s">
        <v>197</v>
      </c>
      <c r="Z53" s="72" t="s">
        <v>197</v>
      </c>
    </row>
    <row r="54" spans="1:71" s="3" customFormat="1" ht="189" customHeight="1" x14ac:dyDescent="0.25">
      <c r="A54" s="69" t="s">
        <v>322</v>
      </c>
      <c r="B54" s="70" t="s">
        <v>7</v>
      </c>
      <c r="C54" s="70" t="s">
        <v>498</v>
      </c>
      <c r="D54" s="66" t="s">
        <v>45</v>
      </c>
      <c r="E54" s="66" t="s">
        <v>385</v>
      </c>
      <c r="F54" s="4" t="s">
        <v>46</v>
      </c>
      <c r="G54" s="4" t="s">
        <v>216</v>
      </c>
      <c r="H54" s="70" t="s">
        <v>386</v>
      </c>
      <c r="I54" s="70" t="s">
        <v>20</v>
      </c>
      <c r="J54" s="70" t="s">
        <v>29</v>
      </c>
      <c r="K54" s="70" t="s">
        <v>30</v>
      </c>
      <c r="L54" s="12">
        <v>7.7100000000000002E-2</v>
      </c>
      <c r="M54" s="2" t="s">
        <v>183</v>
      </c>
      <c r="N54" s="72" t="s">
        <v>197</v>
      </c>
      <c r="O54" s="72">
        <v>40</v>
      </c>
      <c r="P54" s="70" t="s">
        <v>387</v>
      </c>
      <c r="Q54" s="72"/>
      <c r="R54" s="72"/>
      <c r="S54" s="72" t="s">
        <v>224</v>
      </c>
      <c r="T54" s="72">
        <v>0</v>
      </c>
      <c r="U54" s="70"/>
      <c r="V54" s="72">
        <v>70</v>
      </c>
      <c r="W54" s="70" t="s">
        <v>403</v>
      </c>
      <c r="X54" s="72">
        <v>100</v>
      </c>
      <c r="Y54" s="72" t="s">
        <v>197</v>
      </c>
      <c r="Z54" s="72" t="s">
        <v>197</v>
      </c>
    </row>
    <row r="55" spans="1:71" s="3" customFormat="1" ht="362.25" customHeight="1" x14ac:dyDescent="0.25">
      <c r="A55" s="65" t="s">
        <v>322</v>
      </c>
      <c r="B55" s="70" t="s">
        <v>1</v>
      </c>
      <c r="C55" s="70" t="s">
        <v>501</v>
      </c>
      <c r="D55" s="70" t="s">
        <v>47</v>
      </c>
      <c r="E55" s="70" t="s">
        <v>31</v>
      </c>
      <c r="F55" s="4" t="s">
        <v>499</v>
      </c>
      <c r="G55" s="4" t="s">
        <v>500</v>
      </c>
      <c r="H55" s="70" t="s">
        <v>388</v>
      </c>
      <c r="I55" s="70" t="s">
        <v>20</v>
      </c>
      <c r="J55" s="70" t="s">
        <v>29</v>
      </c>
      <c r="K55" s="70" t="s">
        <v>623</v>
      </c>
      <c r="L55" s="72" t="s">
        <v>167</v>
      </c>
      <c r="M55" s="2" t="s">
        <v>389</v>
      </c>
      <c r="N55" s="72" t="s">
        <v>197</v>
      </c>
      <c r="O55" s="72">
        <v>40</v>
      </c>
      <c r="P55" s="70" t="s">
        <v>449</v>
      </c>
      <c r="Q55" s="72" t="s">
        <v>266</v>
      </c>
      <c r="R55" s="6">
        <v>1</v>
      </c>
      <c r="S55" s="72" t="s">
        <v>200</v>
      </c>
      <c r="T55" s="72">
        <v>65</v>
      </c>
      <c r="U55" s="70"/>
      <c r="V55" s="72">
        <v>77</v>
      </c>
      <c r="W55" s="70" t="s">
        <v>390</v>
      </c>
      <c r="X55" s="72">
        <v>100</v>
      </c>
      <c r="Y55" s="72" t="s">
        <v>197</v>
      </c>
      <c r="Z55" s="72" t="s">
        <v>197</v>
      </c>
    </row>
    <row r="56" spans="1:71" s="3" customFormat="1" ht="108.75" customHeight="1" x14ac:dyDescent="0.25">
      <c r="A56" s="64" t="s">
        <v>8</v>
      </c>
      <c r="B56" s="98" t="s">
        <v>0</v>
      </c>
      <c r="C56" s="70" t="s">
        <v>12</v>
      </c>
      <c r="D56" s="70" t="s">
        <v>600</v>
      </c>
      <c r="E56" s="70" t="s">
        <v>19</v>
      </c>
      <c r="F56" s="4">
        <v>0.8</v>
      </c>
      <c r="G56" s="70" t="s">
        <v>601</v>
      </c>
      <c r="H56" s="70" t="s">
        <v>391</v>
      </c>
      <c r="I56" s="70" t="s">
        <v>20</v>
      </c>
      <c r="J56" s="70" t="s">
        <v>21</v>
      </c>
      <c r="K56" s="2" t="s">
        <v>22</v>
      </c>
      <c r="L56" s="72">
        <v>93.2</v>
      </c>
      <c r="M56" s="2" t="s">
        <v>392</v>
      </c>
      <c r="N56" s="72" t="s">
        <v>197</v>
      </c>
      <c r="O56" s="72">
        <v>40</v>
      </c>
      <c r="P56" s="70" t="s">
        <v>393</v>
      </c>
      <c r="Q56" s="11">
        <v>0.91300000000000003</v>
      </c>
      <c r="R56" s="72"/>
      <c r="S56" s="72" t="s">
        <v>197</v>
      </c>
      <c r="T56" s="72">
        <v>65</v>
      </c>
      <c r="U56" s="70"/>
      <c r="V56" s="72">
        <v>77</v>
      </c>
      <c r="W56" s="70" t="s">
        <v>602</v>
      </c>
      <c r="X56" s="72">
        <v>100</v>
      </c>
      <c r="Y56" s="72" t="s">
        <v>197</v>
      </c>
      <c r="Z56" s="72" t="s">
        <v>197</v>
      </c>
    </row>
    <row r="57" spans="1:71" s="20" customFormat="1" ht="409.5" customHeight="1" x14ac:dyDescent="0.25">
      <c r="A57" s="64" t="s">
        <v>8</v>
      </c>
      <c r="B57" s="98"/>
      <c r="C57" s="70" t="s">
        <v>467</v>
      </c>
      <c r="D57" s="68" t="s">
        <v>492</v>
      </c>
      <c r="E57" s="70" t="s">
        <v>43</v>
      </c>
      <c r="F57" s="70" t="s">
        <v>493</v>
      </c>
      <c r="G57" s="70" t="s">
        <v>48</v>
      </c>
      <c r="H57" s="70" t="s">
        <v>603</v>
      </c>
      <c r="I57" s="70" t="s">
        <v>23</v>
      </c>
      <c r="J57" s="70" t="s">
        <v>24</v>
      </c>
      <c r="K57" s="2" t="s">
        <v>22</v>
      </c>
      <c r="L57" s="25">
        <v>0</v>
      </c>
      <c r="M57" s="2" t="s">
        <v>184</v>
      </c>
      <c r="N57" s="14" t="s">
        <v>198</v>
      </c>
      <c r="O57" s="14">
        <v>0</v>
      </c>
      <c r="P57" s="70" t="s">
        <v>604</v>
      </c>
      <c r="Q57" s="23">
        <v>1.6E-2</v>
      </c>
      <c r="R57" s="70"/>
      <c r="S57" s="14" t="s">
        <v>224</v>
      </c>
      <c r="T57" s="14">
        <v>0</v>
      </c>
      <c r="U57" s="70"/>
      <c r="V57" s="14">
        <v>23</v>
      </c>
      <c r="W57" s="70" t="s">
        <v>630</v>
      </c>
      <c r="X57" s="77">
        <v>0.37469999999999998</v>
      </c>
      <c r="Y57" s="14" t="s">
        <v>224</v>
      </c>
      <c r="Z57" s="14" t="s">
        <v>224</v>
      </c>
    </row>
    <row r="58" spans="1:71" s="3" customFormat="1" ht="145.5" customHeight="1" x14ac:dyDescent="0.25">
      <c r="A58" s="69" t="s">
        <v>8</v>
      </c>
      <c r="B58" s="70" t="s">
        <v>9</v>
      </c>
      <c r="C58" s="70" t="s">
        <v>496</v>
      </c>
      <c r="D58" s="70" t="s">
        <v>401</v>
      </c>
      <c r="E58" s="70" t="s">
        <v>605</v>
      </c>
      <c r="F58" s="70"/>
      <c r="G58" s="70" t="s">
        <v>217</v>
      </c>
      <c r="H58" s="70" t="s">
        <v>49</v>
      </c>
      <c r="I58" s="38">
        <v>44197</v>
      </c>
      <c r="J58" s="38">
        <v>45429</v>
      </c>
      <c r="K58" s="2" t="s">
        <v>32</v>
      </c>
      <c r="L58" s="11">
        <v>0.99309999999999998</v>
      </c>
      <c r="M58" s="2" t="s">
        <v>606</v>
      </c>
      <c r="N58" s="72" t="s">
        <v>197</v>
      </c>
      <c r="O58" s="72">
        <v>40</v>
      </c>
      <c r="P58" s="70" t="s">
        <v>607</v>
      </c>
      <c r="Q58" s="11">
        <v>0.96899999999999997</v>
      </c>
      <c r="R58" s="72"/>
      <c r="S58" s="72" t="s">
        <v>197</v>
      </c>
      <c r="T58" s="72">
        <v>65</v>
      </c>
      <c r="U58" s="70"/>
      <c r="V58" s="72">
        <v>77</v>
      </c>
      <c r="W58" s="70" t="s">
        <v>402</v>
      </c>
      <c r="X58" s="72">
        <v>100</v>
      </c>
      <c r="Y58" s="72" t="s">
        <v>197</v>
      </c>
      <c r="Z58" s="72" t="s">
        <v>197</v>
      </c>
    </row>
    <row r="59" spans="1:71" s="3" customFormat="1" ht="225.75" customHeight="1" x14ac:dyDescent="0.25">
      <c r="A59" s="64" t="s">
        <v>8</v>
      </c>
      <c r="B59" s="70" t="s">
        <v>491</v>
      </c>
      <c r="C59" s="98" t="s">
        <v>504</v>
      </c>
      <c r="D59" s="70" t="s">
        <v>50</v>
      </c>
      <c r="E59" s="70" t="s">
        <v>51</v>
      </c>
      <c r="F59" s="70" t="s">
        <v>154</v>
      </c>
      <c r="G59" s="4" t="s">
        <v>218</v>
      </c>
      <c r="H59" s="70" t="s">
        <v>26</v>
      </c>
      <c r="I59" s="70" t="s">
        <v>14</v>
      </c>
      <c r="J59" s="70" t="s">
        <v>13</v>
      </c>
      <c r="K59" s="2" t="s">
        <v>27</v>
      </c>
      <c r="L59" s="24">
        <f>321804013/3035137255</f>
        <v>0.10602618134315642</v>
      </c>
      <c r="M59" s="2" t="s">
        <v>497</v>
      </c>
      <c r="N59" s="14" t="s">
        <v>198</v>
      </c>
      <c r="O59" s="14">
        <v>0</v>
      </c>
      <c r="P59" s="70" t="s">
        <v>608</v>
      </c>
      <c r="Q59" s="24">
        <f>2801027946/5200000000</f>
        <v>0.53865922038461533</v>
      </c>
      <c r="R59" s="70"/>
      <c r="S59" s="14" t="s">
        <v>224</v>
      </c>
      <c r="T59" s="14">
        <v>0</v>
      </c>
      <c r="U59" s="70"/>
      <c r="V59" s="14">
        <v>20</v>
      </c>
      <c r="W59" s="70" t="s">
        <v>404</v>
      </c>
      <c r="X59" s="14">
        <v>66</v>
      </c>
      <c r="Y59" s="14" t="s">
        <v>224</v>
      </c>
      <c r="Z59" s="14" t="s">
        <v>224</v>
      </c>
    </row>
    <row r="60" spans="1:71" s="3" customFormat="1" ht="192.75" customHeight="1" x14ac:dyDescent="0.25">
      <c r="A60" s="64" t="s">
        <v>8</v>
      </c>
      <c r="B60" s="70" t="s">
        <v>491</v>
      </c>
      <c r="C60" s="98"/>
      <c r="D60" s="70" t="s">
        <v>50</v>
      </c>
      <c r="E60" s="70" t="s">
        <v>52</v>
      </c>
      <c r="F60" s="70" t="s">
        <v>150</v>
      </c>
      <c r="G60" s="70" t="s">
        <v>219</v>
      </c>
      <c r="H60" s="70" t="s">
        <v>405</v>
      </c>
      <c r="I60" s="70" t="s">
        <v>14</v>
      </c>
      <c r="J60" s="70" t="s">
        <v>13</v>
      </c>
      <c r="K60" s="2" t="s">
        <v>15</v>
      </c>
      <c r="L60" s="8">
        <f>2/5</f>
        <v>0.4</v>
      </c>
      <c r="M60" s="2" t="s">
        <v>609</v>
      </c>
      <c r="N60" s="72" t="s">
        <v>197</v>
      </c>
      <c r="O60" s="72">
        <v>40</v>
      </c>
      <c r="P60" s="70" t="s">
        <v>610</v>
      </c>
      <c r="Q60" s="6">
        <v>1</v>
      </c>
      <c r="R60" s="72"/>
      <c r="S60" s="72" t="s">
        <v>197</v>
      </c>
      <c r="T60" s="72">
        <v>65</v>
      </c>
      <c r="U60" s="70"/>
      <c r="V60" s="72">
        <v>77</v>
      </c>
      <c r="W60" s="70" t="s">
        <v>406</v>
      </c>
      <c r="X60" s="72">
        <v>100</v>
      </c>
      <c r="Y60" s="72" t="s">
        <v>197</v>
      </c>
      <c r="Z60" s="72" t="s">
        <v>197</v>
      </c>
    </row>
    <row r="61" spans="1:71" s="19" customFormat="1" ht="93" customHeight="1" x14ac:dyDescent="0.25">
      <c r="A61" s="64" t="s">
        <v>8</v>
      </c>
      <c r="B61" s="98" t="s">
        <v>438</v>
      </c>
      <c r="C61" s="70" t="s">
        <v>437</v>
      </c>
      <c r="D61" s="70" t="s">
        <v>53</v>
      </c>
      <c r="E61" s="70" t="s">
        <v>16</v>
      </c>
      <c r="F61" s="70" t="s">
        <v>148</v>
      </c>
      <c r="G61" s="70" t="s">
        <v>220</v>
      </c>
      <c r="H61" s="70" t="s">
        <v>408</v>
      </c>
      <c r="I61" s="70" t="s">
        <v>17</v>
      </c>
      <c r="J61" s="70" t="s">
        <v>18</v>
      </c>
      <c r="K61" s="70" t="s">
        <v>624</v>
      </c>
      <c r="L61" s="72">
        <v>1</v>
      </c>
      <c r="M61" s="2" t="s">
        <v>407</v>
      </c>
      <c r="N61" s="72" t="s">
        <v>197</v>
      </c>
      <c r="O61" s="72">
        <v>100</v>
      </c>
      <c r="P61" s="70"/>
      <c r="Q61" s="72"/>
      <c r="R61" s="72"/>
      <c r="S61" s="72" t="s">
        <v>197</v>
      </c>
      <c r="T61" s="72">
        <v>100</v>
      </c>
      <c r="U61" s="70"/>
      <c r="V61" s="72">
        <v>100</v>
      </c>
      <c r="W61" s="70" t="s">
        <v>409</v>
      </c>
      <c r="X61" s="72">
        <v>100</v>
      </c>
      <c r="Y61" s="72" t="s">
        <v>197</v>
      </c>
      <c r="Z61" s="72" t="s">
        <v>197</v>
      </c>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row>
    <row r="62" spans="1:71" s="3" customFormat="1" ht="97.5" customHeight="1" x14ac:dyDescent="0.25">
      <c r="A62" s="64" t="s">
        <v>8</v>
      </c>
      <c r="B62" s="98"/>
      <c r="C62" s="70" t="s">
        <v>503</v>
      </c>
      <c r="D62" s="70" t="s">
        <v>44</v>
      </c>
      <c r="E62" s="70" t="s">
        <v>54</v>
      </c>
      <c r="F62" s="70" t="s">
        <v>147</v>
      </c>
      <c r="G62" s="70" t="s">
        <v>611</v>
      </c>
      <c r="H62" s="70" t="s">
        <v>612</v>
      </c>
      <c r="I62" s="21">
        <v>44197</v>
      </c>
      <c r="J62" s="70" t="s">
        <v>13</v>
      </c>
      <c r="K62" s="70" t="s">
        <v>625</v>
      </c>
      <c r="L62" s="72" t="s">
        <v>186</v>
      </c>
      <c r="M62" s="2" t="s">
        <v>185</v>
      </c>
      <c r="N62" s="72" t="s">
        <v>197</v>
      </c>
      <c r="O62" s="72">
        <v>40</v>
      </c>
      <c r="P62" s="2" t="s">
        <v>234</v>
      </c>
      <c r="Q62" s="72">
        <v>98.1</v>
      </c>
      <c r="R62" s="72">
        <v>98.1</v>
      </c>
      <c r="S62" s="72" t="s">
        <v>197</v>
      </c>
      <c r="T62" s="72">
        <v>65</v>
      </c>
      <c r="U62" s="70"/>
      <c r="V62" s="72">
        <v>77</v>
      </c>
      <c r="W62" s="70" t="s">
        <v>410</v>
      </c>
      <c r="X62" s="72">
        <v>100</v>
      </c>
      <c r="Y62" s="72" t="s">
        <v>197</v>
      </c>
      <c r="Z62" s="72" t="s">
        <v>197</v>
      </c>
    </row>
    <row r="63" spans="1:71" s="3" customFormat="1" ht="57.75" customHeight="1" x14ac:dyDescent="0.25">
      <c r="A63" s="64" t="s">
        <v>33</v>
      </c>
      <c r="B63" s="91" t="s">
        <v>34</v>
      </c>
      <c r="C63" s="91" t="s">
        <v>440</v>
      </c>
      <c r="D63" s="91" t="s">
        <v>55</v>
      </c>
      <c r="E63" s="66" t="s">
        <v>35</v>
      </c>
      <c r="F63" s="66"/>
      <c r="G63" s="70" t="s">
        <v>443</v>
      </c>
      <c r="H63" s="70" t="s">
        <v>36</v>
      </c>
      <c r="I63" s="70" t="s">
        <v>37</v>
      </c>
      <c r="J63" s="70" t="s">
        <v>13</v>
      </c>
      <c r="K63" s="39" t="s">
        <v>38</v>
      </c>
      <c r="L63" s="7">
        <v>100</v>
      </c>
      <c r="M63" s="39" t="s">
        <v>613</v>
      </c>
      <c r="N63" s="72" t="s">
        <v>197</v>
      </c>
      <c r="O63" s="72">
        <v>40</v>
      </c>
      <c r="P63" s="66" t="s">
        <v>614</v>
      </c>
      <c r="Q63" s="7">
        <v>100</v>
      </c>
      <c r="R63" s="7">
        <v>100</v>
      </c>
      <c r="S63" s="7" t="s">
        <v>197</v>
      </c>
      <c r="T63" s="7">
        <v>65</v>
      </c>
      <c r="U63" s="66"/>
      <c r="V63" s="7">
        <v>77</v>
      </c>
      <c r="W63" s="66" t="s">
        <v>412</v>
      </c>
      <c r="X63" s="7">
        <v>100</v>
      </c>
      <c r="Y63" s="7" t="s">
        <v>197</v>
      </c>
      <c r="Z63" s="7" t="s">
        <v>197</v>
      </c>
    </row>
    <row r="64" spans="1:71" s="3" customFormat="1" ht="85.5" customHeight="1" x14ac:dyDescent="0.25">
      <c r="A64" s="64" t="s">
        <v>33</v>
      </c>
      <c r="B64" s="92"/>
      <c r="C64" s="92"/>
      <c r="D64" s="92"/>
      <c r="E64" s="66" t="s">
        <v>56</v>
      </c>
      <c r="F64" s="66"/>
      <c r="G64" s="66" t="s">
        <v>445</v>
      </c>
      <c r="H64" s="66" t="s">
        <v>39</v>
      </c>
      <c r="I64" s="21" t="s">
        <v>40</v>
      </c>
      <c r="J64" s="70" t="s">
        <v>41</v>
      </c>
      <c r="K64" s="39" t="s">
        <v>38</v>
      </c>
      <c r="L64" s="7">
        <v>100</v>
      </c>
      <c r="M64" s="39" t="s">
        <v>324</v>
      </c>
      <c r="N64" s="72" t="s">
        <v>197</v>
      </c>
      <c r="O64" s="72">
        <v>40</v>
      </c>
      <c r="P64" s="66" t="s">
        <v>411</v>
      </c>
      <c r="Q64" s="13">
        <v>0.96419999999999995</v>
      </c>
      <c r="R64" s="13">
        <v>0.96419999999999995</v>
      </c>
      <c r="S64" s="7" t="s">
        <v>197</v>
      </c>
      <c r="T64" s="7">
        <v>65</v>
      </c>
      <c r="U64" s="66"/>
      <c r="V64" s="7">
        <v>77</v>
      </c>
      <c r="W64" s="66" t="s">
        <v>615</v>
      </c>
      <c r="X64" s="7">
        <v>100</v>
      </c>
      <c r="Y64" s="7" t="s">
        <v>197</v>
      </c>
      <c r="Z64" s="7" t="s">
        <v>197</v>
      </c>
    </row>
    <row r="65" spans="1:71" s="3" customFormat="1" ht="88.5" customHeight="1" x14ac:dyDescent="0.25">
      <c r="A65" s="64" t="s">
        <v>33</v>
      </c>
      <c r="B65" s="92"/>
      <c r="C65" s="92"/>
      <c r="D65" s="92"/>
      <c r="E65" s="66" t="s">
        <v>42</v>
      </c>
      <c r="F65" s="66"/>
      <c r="G65" s="66" t="s">
        <v>444</v>
      </c>
      <c r="H65" s="66" t="s">
        <v>39</v>
      </c>
      <c r="I65" s="66" t="s">
        <v>37</v>
      </c>
      <c r="J65" s="66" t="s">
        <v>13</v>
      </c>
      <c r="K65" s="66" t="s">
        <v>38</v>
      </c>
      <c r="L65" s="7">
        <v>100</v>
      </c>
      <c r="M65" s="66" t="s">
        <v>323</v>
      </c>
      <c r="N65" s="7" t="s">
        <v>197</v>
      </c>
      <c r="O65" s="7">
        <v>40</v>
      </c>
      <c r="P65" s="66" t="s">
        <v>320</v>
      </c>
      <c r="Q65" s="7">
        <v>100</v>
      </c>
      <c r="R65" s="7">
        <v>100</v>
      </c>
      <c r="S65" s="7" t="s">
        <v>197</v>
      </c>
      <c r="T65" s="7">
        <v>65</v>
      </c>
      <c r="U65" s="66"/>
      <c r="V65" s="7">
        <v>77</v>
      </c>
      <c r="W65" s="66" t="s">
        <v>413</v>
      </c>
      <c r="X65" s="7">
        <v>100</v>
      </c>
      <c r="Y65" s="7" t="s">
        <v>197</v>
      </c>
      <c r="Z65" s="7" t="s">
        <v>197</v>
      </c>
    </row>
    <row r="66" spans="1:71" s="19" customFormat="1" ht="96.75" customHeight="1" x14ac:dyDescent="0.25">
      <c r="A66" s="69" t="s">
        <v>8</v>
      </c>
      <c r="B66" s="70" t="s">
        <v>494</v>
      </c>
      <c r="C66" s="70" t="s">
        <v>439</v>
      </c>
      <c r="D66" s="70" t="s">
        <v>141</v>
      </c>
      <c r="E66" s="70" t="s">
        <v>495</v>
      </c>
      <c r="F66" s="70" t="s">
        <v>150</v>
      </c>
      <c r="G66" s="70" t="s">
        <v>414</v>
      </c>
      <c r="H66" s="70" t="s">
        <v>349</v>
      </c>
      <c r="I66" s="21">
        <v>44197</v>
      </c>
      <c r="J66" s="70" t="s">
        <v>13</v>
      </c>
      <c r="K66" s="70" t="s">
        <v>626</v>
      </c>
      <c r="L66" s="72" t="s">
        <v>174</v>
      </c>
      <c r="M66" s="2">
        <v>0</v>
      </c>
      <c r="N66" s="72" t="s">
        <v>150</v>
      </c>
      <c r="O66" s="72"/>
      <c r="P66" s="70" t="s">
        <v>241</v>
      </c>
      <c r="Q66" s="72" t="s">
        <v>267</v>
      </c>
      <c r="R66" s="72">
        <v>1</v>
      </c>
      <c r="S66" s="72" t="s">
        <v>197</v>
      </c>
      <c r="T66" s="72">
        <v>100</v>
      </c>
      <c r="U66" s="70"/>
      <c r="V66" s="72">
        <v>100</v>
      </c>
      <c r="W66" s="70" t="s">
        <v>415</v>
      </c>
      <c r="X66" s="72">
        <v>100</v>
      </c>
      <c r="Y66" s="72" t="s">
        <v>197</v>
      </c>
      <c r="Z66" s="72" t="s">
        <v>197</v>
      </c>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row>
    <row r="67" spans="1:71" s="3" customFormat="1" ht="27.75" customHeight="1" x14ac:dyDescent="0.25"/>
    <row r="68" spans="1:71" s="3" customFormat="1" ht="30.75" customHeight="1" x14ac:dyDescent="0.25">
      <c r="C68" s="94" t="s">
        <v>548</v>
      </c>
      <c r="D68" s="94"/>
      <c r="E68" s="94"/>
      <c r="F68" s="94"/>
      <c r="G68" s="75">
        <v>0.97</v>
      </c>
      <c r="S68" s="5"/>
    </row>
    <row r="69" spans="1:71" s="3" customFormat="1" ht="42" customHeight="1" x14ac:dyDescent="0.25">
      <c r="C69" s="94" t="s">
        <v>268</v>
      </c>
      <c r="D69" s="94"/>
      <c r="E69" s="94"/>
      <c r="F69" s="94"/>
      <c r="G69" s="75" t="s">
        <v>269</v>
      </c>
      <c r="S69" s="5"/>
    </row>
    <row r="70" spans="1:71" s="3" customFormat="1" ht="34.5" customHeight="1" x14ac:dyDescent="0.25"/>
    <row r="71" spans="1:71" ht="82.5" customHeight="1" x14ac:dyDescent="0.25">
      <c r="C71" s="41" t="s">
        <v>631</v>
      </c>
      <c r="D71" s="108" t="s">
        <v>510</v>
      </c>
      <c r="E71" s="108"/>
      <c r="F71" s="108"/>
      <c r="G71" s="108"/>
      <c r="H71" s="76"/>
      <c r="I71" s="76"/>
      <c r="J71" s="76"/>
      <c r="P71" s="3"/>
    </row>
    <row r="72" spans="1:71" ht="30" customHeight="1" x14ac:dyDescent="0.25"/>
    <row r="73" spans="1:71" ht="45" customHeight="1" x14ac:dyDescent="0.25">
      <c r="E73" s="78" t="s">
        <v>632</v>
      </c>
      <c r="F73" s="78" t="s">
        <v>633</v>
      </c>
      <c r="G73" s="78" t="s">
        <v>511</v>
      </c>
      <c r="H73" s="22"/>
    </row>
    <row r="74" spans="1:71" ht="57.75" customHeight="1" x14ac:dyDescent="0.25">
      <c r="E74" s="115" t="s">
        <v>62</v>
      </c>
      <c r="F74" s="116">
        <v>30</v>
      </c>
      <c r="G74" s="117">
        <v>1</v>
      </c>
      <c r="H74" s="42"/>
    </row>
    <row r="75" spans="1:71" ht="37.5" customHeight="1" x14ac:dyDescent="0.25">
      <c r="E75" s="115" t="s">
        <v>321</v>
      </c>
      <c r="F75" s="116">
        <v>13</v>
      </c>
      <c r="G75" s="118">
        <v>0.97640000000000005</v>
      </c>
      <c r="H75" s="43"/>
    </row>
    <row r="76" spans="1:71" ht="39" customHeight="1" x14ac:dyDescent="0.25">
      <c r="E76" s="115" t="s">
        <v>322</v>
      </c>
      <c r="F76" s="116">
        <v>4</v>
      </c>
      <c r="G76" s="117">
        <v>1</v>
      </c>
      <c r="H76" s="43"/>
    </row>
    <row r="77" spans="1:71" ht="30.75" customHeight="1" x14ac:dyDescent="0.25">
      <c r="E77" s="115" t="s">
        <v>33</v>
      </c>
      <c r="F77" s="116">
        <v>11</v>
      </c>
      <c r="G77" s="118">
        <v>0.90449999999999997</v>
      </c>
      <c r="H77" s="43"/>
    </row>
    <row r="78" spans="1:71" ht="30" customHeight="1" x14ac:dyDescent="0.25">
      <c r="E78" s="119" t="s">
        <v>512</v>
      </c>
      <c r="F78" s="120">
        <v>58</v>
      </c>
      <c r="G78" s="121">
        <v>0.97570000000000001</v>
      </c>
      <c r="H78" s="40"/>
    </row>
    <row r="79" spans="1:71" ht="30" customHeight="1" x14ac:dyDescent="0.25"/>
    <row r="80" spans="1:71" ht="30" customHeight="1" x14ac:dyDescent="0.25"/>
    <row r="81" ht="33.75" customHeight="1" x14ac:dyDescent="0.25"/>
    <row r="82" ht="33.75" customHeight="1" x14ac:dyDescent="0.25"/>
    <row r="83" ht="33.75" customHeight="1" x14ac:dyDescent="0.25"/>
    <row r="84" ht="33.75" customHeight="1" x14ac:dyDescent="0.25"/>
    <row r="85" ht="33.75" customHeight="1" x14ac:dyDescent="0.25"/>
    <row r="86" ht="33.75" customHeight="1" x14ac:dyDescent="0.25"/>
    <row r="87" ht="33.75" customHeight="1" x14ac:dyDescent="0.25"/>
    <row r="88" ht="33.75" customHeight="1" x14ac:dyDescent="0.25"/>
    <row r="89" ht="33.75" customHeight="1" x14ac:dyDescent="0.25"/>
    <row r="90" ht="33.75" customHeight="1" x14ac:dyDescent="0.25"/>
    <row r="91" ht="33.75" customHeight="1" x14ac:dyDescent="0.25"/>
    <row r="92" ht="33.75" customHeight="1" x14ac:dyDescent="0.25"/>
    <row r="93" ht="33.75" customHeight="1" x14ac:dyDescent="0.25"/>
    <row r="94" ht="33.75" customHeight="1" x14ac:dyDescent="0.25"/>
    <row r="95" ht="33.75" customHeight="1" x14ac:dyDescent="0.25"/>
    <row r="96" ht="33.75" customHeight="1" x14ac:dyDescent="0.25"/>
    <row r="97" ht="33.75" customHeight="1" x14ac:dyDescent="0.25"/>
    <row r="98" ht="33.75" customHeight="1" x14ac:dyDescent="0.25"/>
    <row r="99" ht="33.75" customHeight="1" x14ac:dyDescent="0.25"/>
    <row r="100" ht="33.75" customHeight="1" x14ac:dyDescent="0.25"/>
    <row r="101" ht="33.75" customHeight="1" x14ac:dyDescent="0.25"/>
    <row r="102" ht="33.75" customHeight="1" x14ac:dyDescent="0.25"/>
    <row r="103" ht="33.75" customHeight="1" x14ac:dyDescent="0.25"/>
    <row r="104" ht="33.75" customHeight="1" x14ac:dyDescent="0.25"/>
    <row r="105" ht="33.75" customHeight="1" x14ac:dyDescent="0.25"/>
    <row r="106" ht="33.75" customHeight="1" x14ac:dyDescent="0.25"/>
    <row r="107" ht="33.75" customHeight="1" x14ac:dyDescent="0.25"/>
    <row r="108" ht="33.75" customHeight="1" x14ac:dyDescent="0.25"/>
    <row r="109" ht="33.75" customHeight="1" x14ac:dyDescent="0.25"/>
    <row r="110" ht="33.75" customHeight="1" x14ac:dyDescent="0.25"/>
    <row r="111" ht="33.75" customHeight="1" x14ac:dyDescent="0.25"/>
    <row r="112" ht="33.75" customHeight="1" x14ac:dyDescent="0.25"/>
    <row r="113" ht="33.75" customHeight="1" x14ac:dyDescent="0.25"/>
    <row r="114" ht="33.75" customHeight="1" x14ac:dyDescent="0.25"/>
    <row r="115" ht="33.75" customHeight="1" x14ac:dyDescent="0.25"/>
    <row r="116" ht="33.75" customHeight="1" x14ac:dyDescent="0.25"/>
    <row r="117" ht="33.75" customHeight="1" x14ac:dyDescent="0.25"/>
    <row r="118" ht="33.75" customHeight="1" x14ac:dyDescent="0.25"/>
    <row r="119" ht="33.75" customHeight="1" x14ac:dyDescent="0.25"/>
    <row r="120" ht="33.75" customHeight="1" x14ac:dyDescent="0.25"/>
    <row r="121" ht="33.75" customHeight="1" x14ac:dyDescent="0.25"/>
    <row r="122" ht="33.75" customHeight="1" x14ac:dyDescent="0.25"/>
    <row r="123" ht="33.75" customHeight="1" x14ac:dyDescent="0.25"/>
    <row r="124" ht="33.75" customHeight="1" x14ac:dyDescent="0.25"/>
    <row r="125" ht="33.75" customHeight="1" x14ac:dyDescent="0.25"/>
    <row r="126" ht="33.75" customHeight="1" x14ac:dyDescent="0.25"/>
    <row r="127" ht="33.75" customHeight="1" x14ac:dyDescent="0.25"/>
    <row r="128" ht="33.75" customHeight="1" x14ac:dyDescent="0.25"/>
    <row r="129" ht="33.75" customHeight="1" x14ac:dyDescent="0.25"/>
    <row r="130" ht="33.75" customHeight="1" x14ac:dyDescent="0.25"/>
    <row r="131" ht="33.75" customHeight="1" x14ac:dyDescent="0.25"/>
    <row r="132" ht="33.75" customHeight="1" x14ac:dyDescent="0.25"/>
    <row r="133" ht="33.75" customHeight="1" x14ac:dyDescent="0.25"/>
    <row r="134" ht="33.75" customHeight="1" x14ac:dyDescent="0.25"/>
    <row r="135" ht="33.75" customHeight="1" x14ac:dyDescent="0.25"/>
    <row r="136" ht="33.75" customHeight="1" x14ac:dyDescent="0.25"/>
    <row r="137" ht="33.75" customHeight="1" x14ac:dyDescent="0.25"/>
    <row r="138" ht="33.75" customHeight="1" x14ac:dyDescent="0.25"/>
    <row r="139" ht="33.75" customHeight="1" x14ac:dyDescent="0.25"/>
    <row r="140" ht="33.75" customHeight="1" x14ac:dyDescent="0.25"/>
    <row r="141" ht="33.75" customHeight="1" x14ac:dyDescent="0.25"/>
    <row r="142" ht="33.75" customHeight="1" x14ac:dyDescent="0.25"/>
    <row r="143" ht="33.75" customHeight="1" x14ac:dyDescent="0.25"/>
    <row r="144" ht="33.75" customHeight="1" x14ac:dyDescent="0.25"/>
    <row r="145" ht="33.75" customHeight="1" x14ac:dyDescent="0.25"/>
    <row r="146" ht="33.75" customHeight="1" x14ac:dyDescent="0.25"/>
    <row r="147" ht="33.75" customHeight="1" x14ac:dyDescent="0.25"/>
    <row r="148" ht="33.75" customHeight="1" x14ac:dyDescent="0.25"/>
    <row r="149" ht="33.75" customHeight="1" x14ac:dyDescent="0.25"/>
    <row r="150" ht="33.75" customHeight="1" x14ac:dyDescent="0.25"/>
    <row r="151" ht="33.75" customHeight="1" x14ac:dyDescent="0.25"/>
    <row r="152" ht="33.75" customHeight="1" x14ac:dyDescent="0.25"/>
    <row r="153" ht="33.75" customHeight="1" x14ac:dyDescent="0.25"/>
    <row r="154" ht="33.75" customHeight="1" x14ac:dyDescent="0.25"/>
    <row r="155" ht="33.75" customHeight="1" x14ac:dyDescent="0.25"/>
    <row r="156" ht="33.75" customHeight="1" x14ac:dyDescent="0.25"/>
    <row r="157" ht="33.75" customHeight="1" x14ac:dyDescent="0.25"/>
    <row r="158" ht="33.75" customHeight="1" x14ac:dyDescent="0.25"/>
    <row r="159" ht="33.75" customHeight="1" x14ac:dyDescent="0.25"/>
    <row r="160" ht="33.75" customHeight="1" x14ac:dyDescent="0.25"/>
    <row r="161" ht="33.75" customHeight="1" x14ac:dyDescent="0.25"/>
    <row r="162" ht="33.75" customHeight="1" x14ac:dyDescent="0.25"/>
    <row r="163" ht="33.75" customHeight="1" x14ac:dyDescent="0.25"/>
    <row r="164" ht="33.75" customHeight="1" x14ac:dyDescent="0.25"/>
    <row r="165" ht="33.75" customHeight="1" x14ac:dyDescent="0.25"/>
    <row r="166" ht="33.75" customHeight="1" x14ac:dyDescent="0.25"/>
    <row r="167" ht="33.75" customHeight="1" x14ac:dyDescent="0.25"/>
    <row r="168" ht="33.75" customHeight="1" x14ac:dyDescent="0.25"/>
    <row r="169" ht="33.75" customHeight="1" x14ac:dyDescent="0.25"/>
    <row r="170" ht="33.75" customHeight="1" x14ac:dyDescent="0.25"/>
    <row r="171" ht="33.75" customHeight="1" x14ac:dyDescent="0.25"/>
    <row r="172" ht="33.75" customHeight="1" x14ac:dyDescent="0.25"/>
    <row r="173" ht="33.75" customHeight="1" x14ac:dyDescent="0.25"/>
    <row r="174" ht="33.75" customHeight="1" x14ac:dyDescent="0.25"/>
    <row r="175" ht="33.75" customHeight="1" x14ac:dyDescent="0.25"/>
    <row r="176" ht="33.75" customHeight="1" x14ac:dyDescent="0.25"/>
    <row r="177" ht="33.75" customHeight="1" x14ac:dyDescent="0.25"/>
    <row r="178" ht="33.75" customHeight="1" x14ac:dyDescent="0.25"/>
    <row r="179" ht="33.75" customHeight="1" x14ac:dyDescent="0.25"/>
    <row r="180" ht="33.75" customHeight="1" x14ac:dyDescent="0.25"/>
    <row r="181" ht="33.75" customHeight="1" x14ac:dyDescent="0.25"/>
  </sheetData>
  <mergeCells count="55">
    <mergeCell ref="C69:F69"/>
    <mergeCell ref="D71:G71"/>
    <mergeCell ref="D42:D43"/>
    <mergeCell ref="C68:F68"/>
    <mergeCell ref="B61:B62"/>
    <mergeCell ref="B63:B65"/>
    <mergeCell ref="C63:C65"/>
    <mergeCell ref="P39:P40"/>
    <mergeCell ref="B52:B53"/>
    <mergeCell ref="D63:D65"/>
    <mergeCell ref="B56:B57"/>
    <mergeCell ref="C59:C60"/>
    <mergeCell ref="B44:B46"/>
    <mergeCell ref="C44:C46"/>
    <mergeCell ref="C47:C49"/>
    <mergeCell ref="D47:D49"/>
    <mergeCell ref="J42:J43"/>
    <mergeCell ref="G42:G43"/>
    <mergeCell ref="H42:H43"/>
    <mergeCell ref="I42:I43"/>
    <mergeCell ref="D44:D46"/>
    <mergeCell ref="B38:B43"/>
    <mergeCell ref="C38:C41"/>
    <mergeCell ref="B15:B19"/>
    <mergeCell ref="C15:C19"/>
    <mergeCell ref="K42:K43"/>
    <mergeCell ref="D15:D19"/>
    <mergeCell ref="B20:B23"/>
    <mergeCell ref="C20:C23"/>
    <mergeCell ref="D20:D23"/>
    <mergeCell ref="C28:C37"/>
    <mergeCell ref="D28:D33"/>
    <mergeCell ref="E42:E43"/>
    <mergeCell ref="D34:D37"/>
    <mergeCell ref="B24:B37"/>
    <mergeCell ref="C24:C27"/>
    <mergeCell ref="D24:D27"/>
    <mergeCell ref="D38:D41"/>
    <mergeCell ref="C42:C43"/>
    <mergeCell ref="B12:B14"/>
    <mergeCell ref="C12:C14"/>
    <mergeCell ref="D12:D14"/>
    <mergeCell ref="B6:B11"/>
    <mergeCell ref="A3:G3"/>
    <mergeCell ref="A4:G4"/>
    <mergeCell ref="C6:C11"/>
    <mergeCell ref="D6:D11"/>
    <mergeCell ref="A1:Z1"/>
    <mergeCell ref="A2:Z2"/>
    <mergeCell ref="U3:Z3"/>
    <mergeCell ref="U4:Z4"/>
    <mergeCell ref="N3:T3"/>
    <mergeCell ref="N4:T4"/>
    <mergeCell ref="H3:M3"/>
    <mergeCell ref="H4:M4"/>
  </mergeCells>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8:L54"/>
  <sheetViews>
    <sheetView topLeftCell="B22" workbookViewId="0">
      <selection activeCell="N52" sqref="N52"/>
    </sheetView>
  </sheetViews>
  <sheetFormatPr baseColWidth="10" defaultRowHeight="15" x14ac:dyDescent="0.25"/>
  <cols>
    <col min="3" max="3" width="23.140625" customWidth="1"/>
  </cols>
  <sheetData>
    <row r="18" spans="3:10" ht="15.75" thickBot="1" x14ac:dyDescent="0.3"/>
    <row r="19" spans="3:10" ht="54.75" thickBot="1" x14ac:dyDescent="0.3">
      <c r="D19" s="44" t="s">
        <v>516</v>
      </c>
      <c r="E19" s="44" t="s">
        <v>517</v>
      </c>
      <c r="F19" s="44" t="s">
        <v>518</v>
      </c>
    </row>
    <row r="20" spans="3:10" ht="19.5" thickTop="1" thickBot="1" x14ac:dyDescent="0.3">
      <c r="D20" s="45" t="s">
        <v>519</v>
      </c>
      <c r="E20" s="45">
        <v>7.6</v>
      </c>
      <c r="F20" s="109" t="s">
        <v>520</v>
      </c>
    </row>
    <row r="21" spans="3:10" ht="18.75" thickBot="1" x14ac:dyDescent="0.3">
      <c r="D21" s="46" t="s">
        <v>521</v>
      </c>
      <c r="E21" s="46">
        <v>4.7</v>
      </c>
      <c r="F21" s="110"/>
    </row>
    <row r="22" spans="3:10" ht="18.75" thickBot="1" x14ac:dyDescent="0.3">
      <c r="D22" s="47" t="s">
        <v>522</v>
      </c>
      <c r="E22" s="47">
        <v>5.9</v>
      </c>
      <c r="F22" s="110"/>
    </row>
    <row r="23" spans="3:10" ht="18.75" thickBot="1" x14ac:dyDescent="0.3">
      <c r="D23" s="46" t="s">
        <v>523</v>
      </c>
      <c r="E23" s="46">
        <v>4.5999999999999996</v>
      </c>
      <c r="F23" s="110"/>
    </row>
    <row r="24" spans="3:10" ht="18.75" thickBot="1" x14ac:dyDescent="0.3">
      <c r="D24" s="47" t="s">
        <v>524</v>
      </c>
      <c r="E24" s="47">
        <v>7.6</v>
      </c>
      <c r="F24" s="110"/>
    </row>
    <row r="25" spans="3:10" ht="18.75" thickBot="1" x14ac:dyDescent="0.3">
      <c r="D25" s="46" t="s">
        <v>525</v>
      </c>
      <c r="E25" s="46">
        <v>4.3</v>
      </c>
      <c r="F25" s="110"/>
    </row>
    <row r="26" spans="3:10" ht="18.75" thickBot="1" x14ac:dyDescent="0.3">
      <c r="D26" s="46" t="s">
        <v>525</v>
      </c>
      <c r="E26" s="47">
        <v>4.0999999999999996</v>
      </c>
      <c r="F26" s="111"/>
    </row>
    <row r="29" spans="3:10" ht="18" x14ac:dyDescent="0.3">
      <c r="C29" s="48" t="s">
        <v>516</v>
      </c>
      <c r="D29" s="49" t="s">
        <v>519</v>
      </c>
      <c r="E29" s="50" t="s">
        <v>521</v>
      </c>
      <c r="F29" s="49" t="s">
        <v>522</v>
      </c>
      <c r="G29" s="50" t="s">
        <v>523</v>
      </c>
      <c r="H29" s="49" t="s">
        <v>524</v>
      </c>
      <c r="I29" s="50" t="s">
        <v>525</v>
      </c>
      <c r="J29" s="50" t="s">
        <v>525</v>
      </c>
    </row>
    <row r="30" spans="3:10" ht="18" x14ac:dyDescent="0.3">
      <c r="C30" s="48" t="s">
        <v>517</v>
      </c>
      <c r="D30" s="51">
        <v>7.6</v>
      </c>
      <c r="E30" s="51">
        <v>4.7</v>
      </c>
      <c r="F30" s="51">
        <v>5.9</v>
      </c>
      <c r="G30" s="51">
        <v>4.5999999999999996</v>
      </c>
      <c r="H30" s="51">
        <v>7.6</v>
      </c>
      <c r="I30" s="51">
        <v>4.3</v>
      </c>
      <c r="J30" s="51">
        <v>4.0999999999999996</v>
      </c>
    </row>
    <row r="31" spans="3:10" ht="18" x14ac:dyDescent="0.3">
      <c r="C31" s="48" t="s">
        <v>518</v>
      </c>
      <c r="D31" s="112" t="s">
        <v>520</v>
      </c>
      <c r="E31" s="112"/>
      <c r="F31" s="112"/>
      <c r="G31" s="112"/>
      <c r="H31" s="112"/>
      <c r="I31" s="112"/>
      <c r="J31" s="112"/>
    </row>
    <row r="38" spans="3:11" ht="15.75" thickBot="1" x14ac:dyDescent="0.3">
      <c r="C38" s="113" t="s">
        <v>526</v>
      </c>
      <c r="D38" s="114"/>
      <c r="E38" s="114"/>
      <c r="F38" s="114"/>
      <c r="G38" s="114"/>
      <c r="H38" s="114"/>
      <c r="I38" s="114"/>
      <c r="J38" s="114"/>
      <c r="K38" s="114"/>
    </row>
    <row r="39" spans="3:11" ht="15.75" thickBot="1" x14ac:dyDescent="0.3">
      <c r="C39" s="52" t="s">
        <v>527</v>
      </c>
      <c r="D39" s="53">
        <v>43831</v>
      </c>
      <c r="E39" s="53">
        <v>43862</v>
      </c>
      <c r="F39" s="53">
        <v>44197</v>
      </c>
      <c r="G39" s="53">
        <v>44228</v>
      </c>
      <c r="H39" s="53">
        <v>44562</v>
      </c>
      <c r="I39" s="53">
        <v>44593</v>
      </c>
      <c r="J39" s="53">
        <v>44927</v>
      </c>
      <c r="K39" s="53">
        <v>44958</v>
      </c>
    </row>
    <row r="40" spans="3:11" ht="15.75" thickBot="1" x14ac:dyDescent="0.3">
      <c r="C40" s="54" t="s">
        <v>528</v>
      </c>
      <c r="D40" s="55">
        <v>2183</v>
      </c>
      <c r="E40" s="55">
        <v>2228</v>
      </c>
      <c r="F40" s="55">
        <v>2241</v>
      </c>
      <c r="G40" s="55">
        <v>2403</v>
      </c>
      <c r="H40" s="55">
        <v>2429</v>
      </c>
      <c r="I40" s="55">
        <v>2463</v>
      </c>
      <c r="J40" s="55">
        <v>2534</v>
      </c>
      <c r="K40" s="55">
        <v>2624</v>
      </c>
    </row>
    <row r="41" spans="3:11" ht="15.75" thickBot="1" x14ac:dyDescent="0.3">
      <c r="C41" s="54" t="s">
        <v>529</v>
      </c>
      <c r="D41" s="56">
        <v>1442</v>
      </c>
      <c r="E41" s="56">
        <v>2063</v>
      </c>
      <c r="F41" s="56">
        <v>1995</v>
      </c>
      <c r="G41" s="56">
        <v>2402</v>
      </c>
      <c r="H41" s="56">
        <v>2312</v>
      </c>
      <c r="I41" s="56">
        <v>2388</v>
      </c>
      <c r="J41" s="56">
        <v>2405</v>
      </c>
      <c r="K41" s="56">
        <v>2440</v>
      </c>
    </row>
    <row r="42" spans="3:11" ht="15.75" thickBot="1" x14ac:dyDescent="0.3">
      <c r="C42" s="54" t="s">
        <v>530</v>
      </c>
      <c r="D42" s="56">
        <v>1276</v>
      </c>
      <c r="E42" s="56">
        <v>1593</v>
      </c>
      <c r="F42" s="56">
        <v>1192</v>
      </c>
      <c r="G42" s="56">
        <v>2079</v>
      </c>
      <c r="H42" s="56">
        <v>1574</v>
      </c>
      <c r="I42" s="56">
        <v>1836</v>
      </c>
      <c r="J42" s="56">
        <v>2110</v>
      </c>
      <c r="K42" s="56">
        <v>2441</v>
      </c>
    </row>
    <row r="43" spans="3:11" ht="15.75" thickBot="1" x14ac:dyDescent="0.3">
      <c r="C43" s="54" t="s">
        <v>531</v>
      </c>
      <c r="D43" s="57">
        <v>1359</v>
      </c>
      <c r="E43" s="57">
        <v>1828</v>
      </c>
      <c r="F43" s="57">
        <v>1594</v>
      </c>
      <c r="G43" s="57">
        <v>2241</v>
      </c>
      <c r="H43" s="57">
        <v>2382</v>
      </c>
      <c r="I43" s="57">
        <v>2441</v>
      </c>
      <c r="J43" s="57">
        <v>2516</v>
      </c>
      <c r="K43" s="57">
        <v>2602</v>
      </c>
    </row>
    <row r="44" spans="3:11" ht="15.75" thickBot="1" x14ac:dyDescent="0.3">
      <c r="C44" s="54" t="s">
        <v>532</v>
      </c>
      <c r="D44" s="58" t="s">
        <v>533</v>
      </c>
      <c r="E44" s="58" t="s">
        <v>534</v>
      </c>
      <c r="F44" s="58" t="s">
        <v>535</v>
      </c>
      <c r="G44" s="58" t="s">
        <v>536</v>
      </c>
      <c r="H44" s="58" t="s">
        <v>537</v>
      </c>
      <c r="I44" s="58" t="s">
        <v>538</v>
      </c>
      <c r="J44" s="58" t="s">
        <v>539</v>
      </c>
      <c r="K44" s="58" t="s">
        <v>540</v>
      </c>
    </row>
    <row r="45" spans="3:11" ht="15.75" thickBot="1" x14ac:dyDescent="0.3">
      <c r="C45" s="54" t="s">
        <v>541</v>
      </c>
      <c r="D45" s="55">
        <v>179</v>
      </c>
      <c r="E45" s="55">
        <v>182</v>
      </c>
      <c r="F45" s="55">
        <v>180</v>
      </c>
      <c r="G45" s="55">
        <v>194</v>
      </c>
      <c r="H45" s="55">
        <v>192</v>
      </c>
      <c r="I45" s="55">
        <v>178</v>
      </c>
      <c r="J45" s="55">
        <v>193</v>
      </c>
      <c r="K45" s="55">
        <v>188</v>
      </c>
    </row>
    <row r="46" spans="3:11" ht="15.75" thickBot="1" x14ac:dyDescent="0.3">
      <c r="C46" s="54" t="s">
        <v>542</v>
      </c>
      <c r="D46" s="59">
        <v>122</v>
      </c>
      <c r="E46" s="59">
        <v>95</v>
      </c>
      <c r="F46" s="59">
        <v>47</v>
      </c>
      <c r="G46" s="59">
        <v>82</v>
      </c>
      <c r="H46" s="59">
        <v>107</v>
      </c>
      <c r="I46" s="59">
        <v>100</v>
      </c>
      <c r="J46" s="59">
        <v>111</v>
      </c>
      <c r="K46" s="59">
        <v>172</v>
      </c>
    </row>
    <row r="47" spans="3:11" ht="15.75" thickBot="1" x14ac:dyDescent="0.3">
      <c r="C47" s="54" t="s">
        <v>543</v>
      </c>
      <c r="D47" s="60">
        <v>0.68</v>
      </c>
      <c r="E47" s="60">
        <v>0.52</v>
      </c>
      <c r="F47" s="60">
        <v>0.26</v>
      </c>
      <c r="G47" s="60">
        <v>0.42</v>
      </c>
      <c r="H47" s="60">
        <v>0.56000000000000005</v>
      </c>
      <c r="I47" s="60">
        <v>0.56000000000000005</v>
      </c>
      <c r="J47" s="60">
        <v>0.56999999999999995</v>
      </c>
      <c r="K47" s="60">
        <v>0.91</v>
      </c>
    </row>
    <row r="48" spans="3:11" ht="15.75" thickBot="1" x14ac:dyDescent="0.3">
      <c r="C48" s="54" t="s">
        <v>544</v>
      </c>
      <c r="D48" s="61">
        <v>46</v>
      </c>
      <c r="E48" s="61">
        <v>46</v>
      </c>
      <c r="F48" s="61">
        <v>46</v>
      </c>
      <c r="G48" s="61">
        <v>46</v>
      </c>
      <c r="H48" s="61">
        <v>109</v>
      </c>
      <c r="I48" s="61">
        <v>144</v>
      </c>
      <c r="J48" s="61">
        <v>108</v>
      </c>
      <c r="K48" s="61">
        <v>126</v>
      </c>
    </row>
    <row r="49" spans="3:12" ht="15.75" thickBot="1" x14ac:dyDescent="0.3">
      <c r="C49" s="54" t="s">
        <v>545</v>
      </c>
      <c r="D49" s="59" t="s">
        <v>546</v>
      </c>
      <c r="E49" s="59">
        <v>26</v>
      </c>
      <c r="F49" s="59">
        <v>24</v>
      </c>
      <c r="G49" s="59">
        <v>24</v>
      </c>
      <c r="H49" s="59">
        <v>86</v>
      </c>
      <c r="I49" s="59">
        <v>87</v>
      </c>
      <c r="J49" s="59">
        <v>83</v>
      </c>
      <c r="K49" s="59">
        <v>107</v>
      </c>
    </row>
    <row r="50" spans="3:12" ht="15.75" thickBot="1" x14ac:dyDescent="0.3">
      <c r="C50" s="54" t="s">
        <v>532</v>
      </c>
      <c r="D50" s="60">
        <v>0.77</v>
      </c>
      <c r="E50" s="60">
        <v>0.56999999999999995</v>
      </c>
      <c r="F50" s="60">
        <v>0.52</v>
      </c>
      <c r="G50" s="60">
        <v>0.52</v>
      </c>
      <c r="H50" s="60">
        <v>0.79</v>
      </c>
      <c r="I50" s="60">
        <v>0.6</v>
      </c>
      <c r="J50" s="60">
        <v>0.77</v>
      </c>
      <c r="K50" s="60">
        <v>0.85</v>
      </c>
    </row>
    <row r="51" spans="3:12" ht="15.75" thickBot="1" x14ac:dyDescent="0.3">
      <c r="C51" s="54" t="s">
        <v>547</v>
      </c>
      <c r="D51" s="62">
        <v>5049</v>
      </c>
      <c r="E51" s="62">
        <v>4861</v>
      </c>
      <c r="F51" s="62">
        <v>5676</v>
      </c>
      <c r="G51" s="62">
        <v>3850</v>
      </c>
      <c r="H51" s="62">
        <v>1830</v>
      </c>
      <c r="I51" s="62">
        <v>8435</v>
      </c>
      <c r="J51" s="62">
        <v>9333</v>
      </c>
      <c r="K51" s="62">
        <v>9312</v>
      </c>
    </row>
    <row r="54" spans="3:12" x14ac:dyDescent="0.25">
      <c r="D54">
        <f>D42/D40</f>
        <v>0.58451672010994049</v>
      </c>
      <c r="E54">
        <f t="shared" ref="E54:K54" si="0">E42/E40</f>
        <v>0.71499102333931774</v>
      </c>
      <c r="F54">
        <f t="shared" si="0"/>
        <v>0.53190539937527892</v>
      </c>
      <c r="G54">
        <f t="shared" si="0"/>
        <v>0.8651685393258427</v>
      </c>
      <c r="H54">
        <f t="shared" si="0"/>
        <v>0.64800329353643471</v>
      </c>
      <c r="I54">
        <f t="shared" si="0"/>
        <v>0.74543239951278928</v>
      </c>
      <c r="J54">
        <f t="shared" si="0"/>
        <v>0.83267561168113657</v>
      </c>
      <c r="K54">
        <f t="shared" si="0"/>
        <v>0.93025914634146345</v>
      </c>
      <c r="L54" s="63">
        <f>AVERAGE(D54:K54)</f>
        <v>0.73161901665277562</v>
      </c>
    </row>
  </sheetData>
  <mergeCells count="3">
    <mergeCell ref="F20:F26"/>
    <mergeCell ref="D31:J31"/>
    <mergeCell ref="C38:K3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tablero de mandos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SGI</cp:lastModifiedBy>
  <cp:lastPrinted>2024-03-06T20:47:48Z</cp:lastPrinted>
  <dcterms:created xsi:type="dcterms:W3CDTF">2020-08-19T04:23:23Z</dcterms:created>
  <dcterms:modified xsi:type="dcterms:W3CDTF">2025-01-31T15:34:53Z</dcterms:modified>
</cp:coreProperties>
</file>