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9135" activeTab="1"/>
  </bookViews>
  <sheets>
    <sheet name="Aud 2009" sheetId="1" r:id="rId1"/>
    <sheet name="Aud 2010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<sst xmlns="http://schemas.openxmlformats.org/spreadsheetml/2006/main" count="177" uniqueCount="77">
  <si>
    <t>Colegio Mayor del Cauca</t>
  </si>
  <si>
    <t>Tabulación Evaluación Audiencia Pública de Rendición de Cuentas</t>
  </si>
  <si>
    <t>Cree usted que la Audiencia Pública se desarrolló de manera:</t>
  </si>
  <si>
    <t>a</t>
  </si>
  <si>
    <t>b</t>
  </si>
  <si>
    <t xml:space="preserve">c </t>
  </si>
  <si>
    <t>La explicación inicial sobre el procedimiento de las intervenciones en la audiencia pública fue:</t>
  </si>
  <si>
    <t>La oprortunidad de los asistentes inscritos para opinar durante la audiencia pública fue:</t>
  </si>
  <si>
    <t>El tema de la audiencia pública fue presentado de manera:</t>
  </si>
  <si>
    <t>c</t>
  </si>
  <si>
    <t>d</t>
  </si>
  <si>
    <t>f</t>
  </si>
  <si>
    <t xml:space="preserve">e </t>
  </si>
  <si>
    <t>La utilidad de la audiencia pública como espacio para la participación de la ciudadanía en la vigilancia de la gestión pública es:</t>
  </si>
  <si>
    <t>Después de haber tomado parte en la audiencia pública, considera que su participación en el control de la gestión pública es:</t>
  </si>
  <si>
    <t>¿Considera necesario continuar con la realización de audiencias públicas para el control  de la gestión pública?</t>
  </si>
  <si>
    <t>¿Cómo se enteró de la realización de la audiencia pública?</t>
  </si>
  <si>
    <t>Observaciones y o recomendaciones para mejorar:</t>
  </si>
  <si>
    <t>Bien Organizada</t>
  </si>
  <si>
    <t>Regularmente Organizada</t>
  </si>
  <si>
    <t>Mal Organizada</t>
  </si>
  <si>
    <t>Clara</t>
  </si>
  <si>
    <t>Confusa</t>
  </si>
  <si>
    <t>Igual</t>
  </si>
  <si>
    <t>Desigual</t>
  </si>
  <si>
    <t>Profunda</t>
  </si>
  <si>
    <t>Moderadamente profunda</t>
  </si>
  <si>
    <t>Superficial</t>
  </si>
  <si>
    <t>Por aviso Público</t>
  </si>
  <si>
    <t>Prensa u otros medios de comunicación</t>
  </si>
  <si>
    <t>A través de internet</t>
  </si>
  <si>
    <t>Invitación directa</t>
  </si>
  <si>
    <t>Cartelera Institucional</t>
  </si>
  <si>
    <t>Muy grande</t>
  </si>
  <si>
    <t>Grande</t>
  </si>
  <si>
    <t>Poca</t>
  </si>
  <si>
    <t>Muy Poca</t>
  </si>
  <si>
    <t>Muy Importante</t>
  </si>
  <si>
    <t>Importante</t>
  </si>
  <si>
    <t>Sin importancia</t>
  </si>
  <si>
    <t xml:space="preserve">Si </t>
  </si>
  <si>
    <t>No</t>
  </si>
  <si>
    <t>NSNR</t>
  </si>
  <si>
    <t>Nro.</t>
  </si>
  <si>
    <t>Pregunta</t>
  </si>
  <si>
    <t>%</t>
  </si>
  <si>
    <t>Informe de Gestión 2009</t>
  </si>
  <si>
    <t>Popayán, 25 de Marzo de 2010</t>
  </si>
  <si>
    <t>e</t>
  </si>
  <si>
    <t>Convocar con mayor insistencia a los estudiantes de los diferentes programas</t>
  </si>
  <si>
    <t>Falta personal docente, estudiantes y participación ciudadana</t>
  </si>
  <si>
    <t>NS/NR</t>
  </si>
  <si>
    <t>Avisar e invitar a los estudiantes con anticipación.</t>
  </si>
  <si>
    <t>Hacer algo para que las personas que entran a la audiencia, se mantengan en ella hasta hasta que esta se termina, porque la verdad, la mayoría solo firman y se van…</t>
  </si>
  <si>
    <t>Sin recomendaciones</t>
  </si>
  <si>
    <t>Que se realice una convocatoria mucho más efectiva, que garantice la participación de la comunidad interesada en la audiencia</t>
  </si>
  <si>
    <t>Buscar Mecanismos para la asistencia de los estudiantes como clientes prioritarios de la institución.</t>
  </si>
  <si>
    <t>Los informes por procesos deben mostrar la gestión de recursos  en pesos</t>
  </si>
  <si>
    <t>Faltaron valores $ en procesos como bienestar U, Investigación, es importante que se den costos en este cuento.</t>
  </si>
  <si>
    <t>Muy bien organizada ¡Felicitaciones!</t>
  </si>
  <si>
    <t>Bie organizada, que las respuestas sean precisas a lo que se pregunta.</t>
  </si>
  <si>
    <t>Asistentes Fuente ( Listados de Asistencia Audiencia Pública)</t>
  </si>
  <si>
    <t>Nro.  Respuestas (27 Evaluaciones)</t>
  </si>
  <si>
    <t>Tabulación</t>
  </si>
  <si>
    <r>
      <t xml:space="preserve">Otro Cuál?  </t>
    </r>
    <r>
      <rPr>
        <sz val="8"/>
        <rFont val="Arial"/>
        <family val="2"/>
      </rPr>
      <t>profesor, por un amigo</t>
    </r>
  </si>
  <si>
    <t>Conclusión de la Oficina De Control Interno:</t>
  </si>
  <si>
    <t>Informe de Gestión 2010</t>
  </si>
  <si>
    <t>Popayán, 8 de Abril de 2011</t>
  </si>
  <si>
    <t>Es lamentable que la ciudadanía no asista</t>
  </si>
  <si>
    <t>Difundir de manera masiva la invitación a estudiantes</t>
  </si>
  <si>
    <t>Se debe revisar y replantear la metodología de la convocatoria a funcionarios, docentes y estudiantes, así como a la sociedad en general para garantizar un correcto seguimiento a la gestión administrativa</t>
  </si>
  <si>
    <t>La convocatoria debe ser más amplia a través de comunicaciones y todos los servidores públicos donde se incluya la participación de estudiantes, padres de familia y demás comunidad educativa</t>
  </si>
  <si>
    <t>No mostrar cuadros con cifras algo más claro y sencillo</t>
  </si>
  <si>
    <t>Se cuenta con un ejercicio deliberante que permite a las instituciones públicas interactuar con los usuarios, beneficiarios y partes interesadas, en primer lugar agradecer la asistencia a Estudiantes- servidores pùblicos del ente de control y entidades públicas que hoy se han hecho presentes y nos han acompañado en las primeras 7 intervenciones. Se registró la asistencia de 106 participantes a lo largo d ela audiencia, sinembargo la evaluación al final de la audiencia solo 27 se encontraban precentes afectando de alguna manera el objetivo propuesto para la realización de la Audiencia Pùblica a no estar presentes durante el desarrollo de la totalidad del evento.</t>
  </si>
  <si>
    <t>La Institución Universitaria ha preparado con suficiente anticipación la información y ha dispuesto recursos para la realización de la audiencia Pública sinembargo no se ve compensado el esfuerzo que hace la entidad (recursos humanos, logísticos y técnicos) al compararlo con los asistentes a la misma.</t>
  </si>
  <si>
    <t>Al comparar el número de asistentes a la presente audiencia con la rendición de cuentas del año 2009, presentó una disminución del 56%, ya que de 106 asistentes registrados en el año anterior se bajó a 41 asistentes en el presente año. El listado de registro da cuenta de la asistencia del personal administrativo, docentes y contratistas, no asistieron los usuarios o beneficiarios directos reconocidos como partes interesadas.</t>
  </si>
  <si>
    <t>Observaciones y o recomendaciones para mejorar realizadas por los asistentes: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</si>
</sst>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9" fontId="0" fillId="0" borderId="0" xfId="54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9" fontId="0" fillId="0" borderId="10" xfId="54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3" xfId="0" applyBorder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49">
      <selection activeCell="C60" sqref="C60:E60"/>
    </sheetView>
  </sheetViews>
  <sheetFormatPr defaultColWidth="11.421875" defaultRowHeight="12.75"/>
  <cols>
    <col min="1" max="1" width="5.140625" style="0" customWidth="1"/>
    <col min="2" max="2" width="4.00390625" style="0" customWidth="1"/>
    <col min="3" max="3" width="48.57421875" style="0" customWidth="1"/>
    <col min="4" max="4" width="17.421875" style="0" customWidth="1"/>
    <col min="5" max="5" width="8.8515625" style="0" customWidth="1"/>
    <col min="6" max="6" width="15.140625" style="0" hidden="1" customWidth="1"/>
    <col min="7" max="11" width="0" style="0" hidden="1" customWidth="1"/>
  </cols>
  <sheetData>
    <row r="1" spans="1:5" ht="12.75">
      <c r="A1" s="15" t="s">
        <v>0</v>
      </c>
      <c r="B1" s="15"/>
      <c r="C1" s="15"/>
      <c r="D1" s="15"/>
      <c r="E1" s="15"/>
    </row>
    <row r="2" spans="1:5" ht="12.75">
      <c r="A2" s="15" t="s">
        <v>1</v>
      </c>
      <c r="B2" s="15"/>
      <c r="C2" s="15"/>
      <c r="D2" s="15"/>
      <c r="E2" s="15"/>
    </row>
    <row r="3" spans="1:5" ht="12.75">
      <c r="A3" s="15" t="s">
        <v>46</v>
      </c>
      <c r="B3" s="15"/>
      <c r="C3" s="15"/>
      <c r="D3" s="15"/>
      <c r="E3" s="15"/>
    </row>
    <row r="4" spans="1:11" ht="12.75">
      <c r="A4" s="15" t="s">
        <v>47</v>
      </c>
      <c r="B4" s="15"/>
      <c r="C4" s="15"/>
      <c r="D4" s="15"/>
      <c r="E4" s="5">
        <v>27</v>
      </c>
      <c r="F4" s="15" t="s">
        <v>63</v>
      </c>
      <c r="G4" s="15"/>
      <c r="H4" s="15"/>
      <c r="I4" s="15"/>
      <c r="J4" s="15"/>
      <c r="K4" s="15"/>
    </row>
    <row r="5" spans="1:11" ht="38.25" customHeight="1">
      <c r="A5" s="6" t="s">
        <v>43</v>
      </c>
      <c r="B5" s="7"/>
      <c r="C5" s="6" t="s">
        <v>44</v>
      </c>
      <c r="D5" s="8" t="s">
        <v>62</v>
      </c>
      <c r="E5" s="8" t="s">
        <v>45</v>
      </c>
      <c r="F5" t="s">
        <v>3</v>
      </c>
      <c r="G5" t="s">
        <v>4</v>
      </c>
      <c r="H5" t="s">
        <v>9</v>
      </c>
      <c r="I5" t="s">
        <v>10</v>
      </c>
      <c r="J5" t="s">
        <v>48</v>
      </c>
      <c r="K5" t="s">
        <v>11</v>
      </c>
    </row>
    <row r="6" spans="1:5" ht="25.5">
      <c r="A6" s="9">
        <v>1</v>
      </c>
      <c r="B6" s="10"/>
      <c r="C6" s="11" t="s">
        <v>2</v>
      </c>
      <c r="D6" s="10"/>
      <c r="E6" s="10"/>
    </row>
    <row r="7" spans="1:6" ht="12.75">
      <c r="A7" s="10"/>
      <c r="B7" s="10" t="s">
        <v>3</v>
      </c>
      <c r="C7" s="11" t="s">
        <v>18</v>
      </c>
      <c r="D7" s="9">
        <f>+F7</f>
        <v>24</v>
      </c>
      <c r="E7" s="12">
        <f>+D7/$E$4</f>
        <v>0.8888888888888888</v>
      </c>
      <c r="F7" s="3">
        <f>1+1+1+1+1+1+1+1+1+1+1+1+1+1+1+1+1+1+1+1+1+1+1+1</f>
        <v>24</v>
      </c>
    </row>
    <row r="8" spans="1:7" ht="12.75">
      <c r="A8" s="10"/>
      <c r="B8" s="10" t="s">
        <v>4</v>
      </c>
      <c r="C8" s="11" t="s">
        <v>19</v>
      </c>
      <c r="D8" s="9">
        <f>+G8</f>
        <v>3</v>
      </c>
      <c r="E8" s="12">
        <f>+D8/$E$4</f>
        <v>0.1111111111111111</v>
      </c>
      <c r="F8" s="1"/>
      <c r="G8" s="3">
        <f>1+1+1</f>
        <v>3</v>
      </c>
    </row>
    <row r="9" spans="1:8" ht="12.75">
      <c r="A9" s="10"/>
      <c r="B9" s="10" t="s">
        <v>5</v>
      </c>
      <c r="C9" s="11" t="s">
        <v>20</v>
      </c>
      <c r="D9" s="9">
        <f>+H9</f>
        <v>0</v>
      </c>
      <c r="E9" s="12">
        <f>+D9/$E$4</f>
        <v>0</v>
      </c>
      <c r="H9" s="3"/>
    </row>
    <row r="10" spans="1:5" ht="25.5">
      <c r="A10" s="9">
        <v>2</v>
      </c>
      <c r="B10" s="10"/>
      <c r="C10" s="11" t="s">
        <v>6</v>
      </c>
      <c r="D10" s="9"/>
      <c r="E10" s="9"/>
    </row>
    <row r="11" spans="1:6" ht="12.75">
      <c r="A11" s="10"/>
      <c r="B11" s="10" t="s">
        <v>3</v>
      </c>
      <c r="C11" s="11" t="s">
        <v>21</v>
      </c>
      <c r="D11" s="9">
        <f>+F11</f>
        <v>26</v>
      </c>
      <c r="E11" s="12">
        <f>+D11/$E$4</f>
        <v>0.9629629629629629</v>
      </c>
      <c r="F11" s="3">
        <f>1+1+1+1+1+1+1+1+1+1+1+1+1+1+1+1+1+1+1+1+1+1+1+1+1+1</f>
        <v>26</v>
      </c>
    </row>
    <row r="12" spans="1:7" ht="12.75">
      <c r="A12" s="10"/>
      <c r="B12" s="10" t="s">
        <v>4</v>
      </c>
      <c r="C12" s="11" t="s">
        <v>22</v>
      </c>
      <c r="D12" s="9">
        <f>+G12</f>
        <v>1</v>
      </c>
      <c r="E12" s="12">
        <f>+D12/$E$4</f>
        <v>0.037037037037037035</v>
      </c>
      <c r="G12" s="3">
        <v>1</v>
      </c>
    </row>
    <row r="13" spans="1:5" ht="25.5">
      <c r="A13" s="9">
        <v>3</v>
      </c>
      <c r="B13" s="10"/>
      <c r="C13" s="11" t="s">
        <v>7</v>
      </c>
      <c r="D13" s="9"/>
      <c r="E13" s="9"/>
    </row>
    <row r="14" spans="1:6" ht="12.75">
      <c r="A14" s="9"/>
      <c r="B14" s="10" t="s">
        <v>3</v>
      </c>
      <c r="C14" s="11" t="s">
        <v>23</v>
      </c>
      <c r="D14" s="9">
        <f>+F14</f>
        <v>19</v>
      </c>
      <c r="E14" s="12">
        <f>+D14/$E$4</f>
        <v>0.7037037037037037</v>
      </c>
      <c r="F14" s="3">
        <f>1+1+1+1+1+1+1+1+1+1+1+1+1+1+1+1+1+1+1</f>
        <v>19</v>
      </c>
    </row>
    <row r="15" spans="1:7" ht="12.75">
      <c r="A15" s="10"/>
      <c r="B15" s="10" t="s">
        <v>4</v>
      </c>
      <c r="C15" s="11" t="s">
        <v>24</v>
      </c>
      <c r="D15" s="9">
        <f>+G15</f>
        <v>3</v>
      </c>
      <c r="E15" s="12">
        <f>+D15/$E$4</f>
        <v>0.1111111111111111</v>
      </c>
      <c r="G15" s="3">
        <f>1+1+1</f>
        <v>3</v>
      </c>
    </row>
    <row r="16" spans="1:6" ht="12.75">
      <c r="A16" s="10"/>
      <c r="B16" s="10" t="s">
        <v>42</v>
      </c>
      <c r="C16" s="11"/>
      <c r="D16" s="9">
        <f>+F16</f>
        <v>5</v>
      </c>
      <c r="E16" s="12">
        <f>+D16/$E$4</f>
        <v>0.18518518518518517</v>
      </c>
      <c r="F16" s="3">
        <f>1+1+1+1+1</f>
        <v>5</v>
      </c>
    </row>
    <row r="17" spans="1:5" ht="25.5">
      <c r="A17" s="9">
        <v>4</v>
      </c>
      <c r="B17" s="10"/>
      <c r="C17" s="11" t="s">
        <v>8</v>
      </c>
      <c r="D17" s="9"/>
      <c r="E17" s="9"/>
    </row>
    <row r="18" spans="1:6" ht="12.75">
      <c r="A18" s="10"/>
      <c r="B18" s="10" t="s">
        <v>3</v>
      </c>
      <c r="C18" s="11" t="s">
        <v>25</v>
      </c>
      <c r="D18" s="9">
        <f>+F18</f>
        <v>8</v>
      </c>
      <c r="E18" s="12">
        <f>+D18/$E$4</f>
        <v>0.2962962962962963</v>
      </c>
      <c r="F18" s="3">
        <f>1+1+1+1+1+1+1+1</f>
        <v>8</v>
      </c>
    </row>
    <row r="19" spans="1:7" ht="12.75">
      <c r="A19" s="10"/>
      <c r="B19" s="10" t="s">
        <v>4</v>
      </c>
      <c r="C19" s="11" t="s">
        <v>26</v>
      </c>
      <c r="D19" s="9">
        <f>+G19</f>
        <v>19</v>
      </c>
      <c r="E19" s="12">
        <f>+D19/$E$4</f>
        <v>0.7037037037037037</v>
      </c>
      <c r="G19" s="3">
        <f>1+1+1+1+1+1+1+1+1+1+1+1+1+1+1+1+1+1+1</f>
        <v>19</v>
      </c>
    </row>
    <row r="20" spans="1:8" ht="12.75">
      <c r="A20" s="10"/>
      <c r="B20" s="10" t="s">
        <v>9</v>
      </c>
      <c r="C20" s="11" t="s">
        <v>27</v>
      </c>
      <c r="D20" s="9">
        <f>+H20</f>
        <v>0</v>
      </c>
      <c r="E20" s="12">
        <f>+D20/$E$4</f>
        <v>0</v>
      </c>
      <c r="H20" s="3"/>
    </row>
    <row r="21" spans="1:5" ht="25.5">
      <c r="A21" s="9">
        <v>5</v>
      </c>
      <c r="B21" s="10"/>
      <c r="C21" s="11" t="s">
        <v>16</v>
      </c>
      <c r="D21" s="9"/>
      <c r="E21" s="9"/>
    </row>
    <row r="22" spans="1:6" ht="12.75">
      <c r="A22" s="10"/>
      <c r="B22" s="10" t="s">
        <v>3</v>
      </c>
      <c r="C22" s="11" t="s">
        <v>28</v>
      </c>
      <c r="D22" s="9">
        <f>+F22</f>
        <v>0</v>
      </c>
      <c r="E22" s="12">
        <f aca="true" t="shared" si="0" ref="E22:E27">+D22/$E$4</f>
        <v>0</v>
      </c>
      <c r="F22" s="3"/>
    </row>
    <row r="23" spans="1:7" ht="12.75">
      <c r="A23" s="10"/>
      <c r="B23" s="10" t="s">
        <v>4</v>
      </c>
      <c r="C23" s="11" t="s">
        <v>29</v>
      </c>
      <c r="D23" s="9">
        <f>+G23</f>
        <v>1</v>
      </c>
      <c r="E23" s="12">
        <f t="shared" si="0"/>
        <v>0.037037037037037035</v>
      </c>
      <c r="G23" s="3">
        <v>1</v>
      </c>
    </row>
    <row r="24" spans="1:8" ht="12.75">
      <c r="A24" s="10"/>
      <c r="B24" s="10" t="s">
        <v>9</v>
      </c>
      <c r="C24" s="11" t="s">
        <v>30</v>
      </c>
      <c r="D24" s="9">
        <f>+H24</f>
        <v>9</v>
      </c>
      <c r="E24" s="12">
        <f t="shared" si="0"/>
        <v>0.3333333333333333</v>
      </c>
      <c r="H24" s="3">
        <f>1+1+1+1+1+1+1+1+1</f>
        <v>9</v>
      </c>
    </row>
    <row r="25" spans="1:9" ht="12.75">
      <c r="A25" s="10"/>
      <c r="B25" s="10" t="s">
        <v>10</v>
      </c>
      <c r="C25" s="11" t="s">
        <v>31</v>
      </c>
      <c r="D25" s="9">
        <f>+I25</f>
        <v>15</v>
      </c>
      <c r="E25" s="12">
        <f t="shared" si="0"/>
        <v>0.5555555555555556</v>
      </c>
      <c r="I25" s="3">
        <f>1+1+1+1+1+1+1+1+1+1+1+1+1+1+1</f>
        <v>15</v>
      </c>
    </row>
    <row r="26" spans="1:10" ht="12.75">
      <c r="A26" s="10"/>
      <c r="B26" s="10" t="s">
        <v>12</v>
      </c>
      <c r="C26" s="11" t="s">
        <v>32</v>
      </c>
      <c r="D26" s="9">
        <f>+J26</f>
        <v>3</v>
      </c>
      <c r="E26" s="12">
        <f t="shared" si="0"/>
        <v>0.1111111111111111</v>
      </c>
      <c r="J26" s="3">
        <f>1+1+1</f>
        <v>3</v>
      </c>
    </row>
    <row r="27" spans="1:11" ht="12.75">
      <c r="A27" s="10"/>
      <c r="B27" s="10" t="s">
        <v>11</v>
      </c>
      <c r="C27" s="11" t="s">
        <v>64</v>
      </c>
      <c r="D27" s="9">
        <f>+K27</f>
        <v>2</v>
      </c>
      <c r="E27" s="12">
        <f t="shared" si="0"/>
        <v>0.07407407407407407</v>
      </c>
      <c r="F27" s="2"/>
      <c r="K27" s="3">
        <f>1+1</f>
        <v>2</v>
      </c>
    </row>
    <row r="28" spans="1:11" ht="12.75">
      <c r="A28" s="10"/>
      <c r="B28" s="10"/>
      <c r="C28" s="11"/>
      <c r="D28" s="9"/>
      <c r="E28" s="12"/>
      <c r="F28" s="2"/>
      <c r="K28" s="3"/>
    </row>
    <row r="29" spans="1:5" ht="38.25">
      <c r="A29" s="9">
        <v>6</v>
      </c>
      <c r="B29" s="10"/>
      <c r="C29" s="11" t="s">
        <v>13</v>
      </c>
      <c r="D29" s="9"/>
      <c r="E29" s="13"/>
    </row>
    <row r="30" spans="1:6" ht="12.75">
      <c r="A30" s="10"/>
      <c r="B30" s="10" t="s">
        <v>3</v>
      </c>
      <c r="C30" s="11" t="s">
        <v>33</v>
      </c>
      <c r="D30" s="9">
        <f>+F30</f>
        <v>11</v>
      </c>
      <c r="E30" s="12">
        <f>+D30/$E$4</f>
        <v>0.4074074074074074</v>
      </c>
      <c r="F30" s="3">
        <f>1+1+1+1+1+1+1+1+1+1+1</f>
        <v>11</v>
      </c>
    </row>
    <row r="31" spans="1:7" ht="12.75">
      <c r="A31" s="10"/>
      <c r="B31" s="10" t="s">
        <v>4</v>
      </c>
      <c r="C31" s="11" t="s">
        <v>34</v>
      </c>
      <c r="D31" s="9">
        <f>+G31</f>
        <v>13</v>
      </c>
      <c r="E31" s="12">
        <f>+D31/$E$4</f>
        <v>0.48148148148148145</v>
      </c>
      <c r="G31" s="3">
        <f>1+1+1+1+1+1+1+1+1+1+1+1+1</f>
        <v>13</v>
      </c>
    </row>
    <row r="32" spans="1:8" ht="12.75">
      <c r="A32" s="10"/>
      <c r="B32" s="10" t="s">
        <v>9</v>
      </c>
      <c r="C32" s="11" t="s">
        <v>35</v>
      </c>
      <c r="D32" s="9">
        <f>+H32</f>
        <v>3</v>
      </c>
      <c r="E32" s="12">
        <f>+D32/$E$4</f>
        <v>0.1111111111111111</v>
      </c>
      <c r="H32" s="3">
        <f>1+1+1</f>
        <v>3</v>
      </c>
    </row>
    <row r="33" spans="1:5" ht="12.75">
      <c r="A33" s="10"/>
      <c r="B33" s="10" t="s">
        <v>10</v>
      </c>
      <c r="C33" s="11" t="s">
        <v>36</v>
      </c>
      <c r="D33" s="9"/>
      <c r="E33" s="13"/>
    </row>
    <row r="34" spans="1:5" ht="38.25">
      <c r="A34" s="9">
        <v>7</v>
      </c>
      <c r="B34" s="10"/>
      <c r="C34" s="11" t="s">
        <v>14</v>
      </c>
      <c r="D34" s="9"/>
      <c r="E34" s="9"/>
    </row>
    <row r="35" spans="1:6" ht="12.75">
      <c r="A35" s="10"/>
      <c r="B35" s="10" t="s">
        <v>3</v>
      </c>
      <c r="C35" s="11" t="s">
        <v>37</v>
      </c>
      <c r="D35" s="9">
        <f>+F35</f>
        <v>16</v>
      </c>
      <c r="E35" s="12">
        <f>+D35/$E$4</f>
        <v>0.5925925925925926</v>
      </c>
      <c r="F35" s="3">
        <f>1+1+1+1+1+1+1+1+1+1+1+1+1+1+1+1</f>
        <v>16</v>
      </c>
    </row>
    <row r="36" spans="1:7" ht="12.75">
      <c r="A36" s="10"/>
      <c r="B36" s="10" t="s">
        <v>4</v>
      </c>
      <c r="C36" s="11" t="s">
        <v>38</v>
      </c>
      <c r="D36" s="9">
        <f>+G36</f>
        <v>5</v>
      </c>
      <c r="E36" s="12">
        <f>+D36/$E$4</f>
        <v>0.18518518518518517</v>
      </c>
      <c r="G36" s="3">
        <f>1+1+1+1+1</f>
        <v>5</v>
      </c>
    </row>
    <row r="37" spans="1:8" ht="12.75">
      <c r="A37" s="10"/>
      <c r="B37" s="10" t="s">
        <v>9</v>
      </c>
      <c r="C37" s="11" t="s">
        <v>39</v>
      </c>
      <c r="D37" s="9">
        <f>+H37</f>
        <v>5</v>
      </c>
      <c r="E37" s="12">
        <f>+D37/$E$4</f>
        <v>0.18518518518518517</v>
      </c>
      <c r="H37" s="3">
        <f>1+1+1+1+1</f>
        <v>5</v>
      </c>
    </row>
    <row r="38" spans="1:8" ht="12.75">
      <c r="A38" s="10"/>
      <c r="B38" s="10" t="s">
        <v>51</v>
      </c>
      <c r="C38" s="11"/>
      <c r="D38" s="9">
        <f>+F38</f>
        <v>1</v>
      </c>
      <c r="E38" s="12">
        <f>+D38/$E$4</f>
        <v>0.037037037037037035</v>
      </c>
      <c r="F38" s="3">
        <v>1</v>
      </c>
      <c r="H38" s="4"/>
    </row>
    <row r="39" spans="1:5" ht="38.25">
      <c r="A39" s="9">
        <v>8</v>
      </c>
      <c r="B39" s="10"/>
      <c r="C39" s="11" t="s">
        <v>15</v>
      </c>
      <c r="D39" s="9"/>
      <c r="E39" s="13"/>
    </row>
    <row r="40" spans="1:6" ht="12.75">
      <c r="A40" s="10"/>
      <c r="B40" s="10" t="s">
        <v>3</v>
      </c>
      <c r="C40" s="11" t="s">
        <v>40</v>
      </c>
      <c r="D40" s="9">
        <f>+F40</f>
        <v>27</v>
      </c>
      <c r="E40" s="12">
        <f>+D40/$E$4</f>
        <v>1</v>
      </c>
      <c r="F40" s="3">
        <f>1+1+1+1+1+1+1+1+1+1+1+1+1+1+1+1+1+1+1+1+1+1+1+1+1+1+1</f>
        <v>27</v>
      </c>
    </row>
    <row r="41" spans="1:7" ht="12.75">
      <c r="A41" s="10"/>
      <c r="B41" s="10" t="s">
        <v>4</v>
      </c>
      <c r="C41" s="11" t="s">
        <v>41</v>
      </c>
      <c r="D41" s="9">
        <f>+G41</f>
        <v>0</v>
      </c>
      <c r="E41" s="12">
        <f>+D41/$E$4</f>
        <v>0</v>
      </c>
      <c r="G41" s="3"/>
    </row>
    <row r="42" spans="1:5" ht="12.75">
      <c r="A42" s="10"/>
      <c r="B42" s="10" t="s">
        <v>42</v>
      </c>
      <c r="C42" s="11"/>
      <c r="D42" s="9">
        <v>0</v>
      </c>
      <c r="E42" s="12">
        <f>+D42/$E$4</f>
        <v>0</v>
      </c>
    </row>
    <row r="43" spans="1:5" ht="12.75">
      <c r="A43" s="10"/>
      <c r="B43" s="10"/>
      <c r="C43" s="14" t="s">
        <v>17</v>
      </c>
      <c r="D43" s="9"/>
      <c r="E43" s="9"/>
    </row>
    <row r="44" spans="1:5" ht="25.5">
      <c r="A44" s="10"/>
      <c r="B44" s="9">
        <v>1</v>
      </c>
      <c r="C44" s="11" t="s">
        <v>49</v>
      </c>
      <c r="D44" s="9"/>
      <c r="E44" s="9"/>
    </row>
    <row r="45" spans="1:5" ht="25.5">
      <c r="A45" s="10"/>
      <c r="B45" s="10">
        <v>2</v>
      </c>
      <c r="C45" s="11" t="s">
        <v>50</v>
      </c>
      <c r="D45" s="9"/>
      <c r="E45" s="9"/>
    </row>
    <row r="46" spans="1:5" ht="12.75">
      <c r="A46" s="10"/>
      <c r="B46" s="10">
        <v>3</v>
      </c>
      <c r="C46" s="11" t="s">
        <v>52</v>
      </c>
      <c r="D46" s="9"/>
      <c r="E46" s="9"/>
    </row>
    <row r="47" spans="1:5" ht="51">
      <c r="A47" s="10"/>
      <c r="B47" s="10">
        <v>4</v>
      </c>
      <c r="C47" s="11" t="s">
        <v>53</v>
      </c>
      <c r="D47" s="9"/>
      <c r="E47" s="9"/>
    </row>
    <row r="48" spans="1:5" ht="12.75">
      <c r="A48" s="10"/>
      <c r="B48" s="10">
        <v>5</v>
      </c>
      <c r="C48" s="11" t="s">
        <v>54</v>
      </c>
      <c r="D48" s="9"/>
      <c r="E48" s="10"/>
    </row>
    <row r="49" spans="1:5" ht="38.25">
      <c r="A49" s="10"/>
      <c r="B49" s="10">
        <v>6</v>
      </c>
      <c r="C49" s="11" t="s">
        <v>55</v>
      </c>
      <c r="D49" s="9"/>
      <c r="E49" s="10"/>
    </row>
    <row r="50" spans="1:5" ht="25.5">
      <c r="A50" s="10"/>
      <c r="B50" s="10">
        <v>7</v>
      </c>
      <c r="C50" s="11" t="s">
        <v>56</v>
      </c>
      <c r="D50" s="10"/>
      <c r="E50" s="10"/>
    </row>
    <row r="51" spans="1:5" ht="25.5">
      <c r="A51" s="10"/>
      <c r="B51" s="10">
        <v>8</v>
      </c>
      <c r="C51" s="11" t="s">
        <v>57</v>
      </c>
      <c r="D51" s="10"/>
      <c r="E51" s="10"/>
    </row>
    <row r="52" spans="1:5" ht="38.25">
      <c r="A52" s="10"/>
      <c r="B52" s="10">
        <v>9</v>
      </c>
      <c r="C52" s="11" t="s">
        <v>58</v>
      </c>
      <c r="D52" s="10"/>
      <c r="E52" s="10"/>
    </row>
    <row r="53" spans="1:5" ht="12.75">
      <c r="A53" s="10"/>
      <c r="B53" s="10">
        <v>10</v>
      </c>
      <c r="C53" s="11" t="s">
        <v>59</v>
      </c>
      <c r="D53" s="10"/>
      <c r="E53" s="10"/>
    </row>
    <row r="54" spans="1:5" ht="25.5">
      <c r="A54" s="10"/>
      <c r="B54" s="10">
        <v>11</v>
      </c>
      <c r="C54" s="11" t="s">
        <v>60</v>
      </c>
      <c r="D54" s="10"/>
      <c r="E54" s="10"/>
    </row>
    <row r="55" spans="1:5" ht="12.75">
      <c r="A55" s="10"/>
      <c r="B55" s="10"/>
      <c r="C55" s="10"/>
      <c r="D55" s="10"/>
      <c r="E55" s="10"/>
    </row>
    <row r="56" spans="1:5" ht="12.75">
      <c r="A56" s="10"/>
      <c r="B56" s="10"/>
      <c r="C56" s="10"/>
      <c r="D56" s="10"/>
      <c r="E56" s="10"/>
    </row>
    <row r="57" spans="1:5" ht="12.75">
      <c r="A57" s="10"/>
      <c r="B57" s="10" t="s">
        <v>61</v>
      </c>
      <c r="C57" s="10"/>
      <c r="D57" s="10">
        <v>106</v>
      </c>
      <c r="E57" s="10"/>
    </row>
    <row r="59" ht="13.5" thickBot="1">
      <c r="C59" t="s">
        <v>65</v>
      </c>
    </row>
    <row r="60" spans="3:5" ht="114.75" customHeight="1" thickBot="1">
      <c r="C60" s="18" t="s">
        <v>73</v>
      </c>
      <c r="D60" s="19"/>
      <c r="E60" s="20"/>
    </row>
  </sheetData>
  <sheetProtection/>
  <mergeCells count="6">
    <mergeCell ref="C60:E60"/>
    <mergeCell ref="F4:K4"/>
    <mergeCell ref="A1:E1"/>
    <mergeCell ref="A2:E2"/>
    <mergeCell ref="A3:E3"/>
    <mergeCell ref="A4:D4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40">
      <selection activeCell="C44" sqref="C44"/>
    </sheetView>
  </sheetViews>
  <sheetFormatPr defaultColWidth="11.421875" defaultRowHeight="12.75"/>
  <cols>
    <col min="1" max="1" width="5.140625" style="0" customWidth="1"/>
    <col min="2" max="2" width="4.00390625" style="0" customWidth="1"/>
    <col min="3" max="3" width="48.57421875" style="0" customWidth="1"/>
    <col min="4" max="4" width="17.421875" style="0" customWidth="1"/>
    <col min="5" max="5" width="8.8515625" style="0" customWidth="1"/>
    <col min="6" max="6" width="15.140625" style="0" customWidth="1"/>
    <col min="7" max="11" width="11.421875" style="0" customWidth="1"/>
  </cols>
  <sheetData>
    <row r="1" spans="1:5" ht="12.75">
      <c r="A1" s="15" t="s">
        <v>0</v>
      </c>
      <c r="B1" s="15"/>
      <c r="C1" s="15"/>
      <c r="D1" s="15"/>
      <c r="E1" s="15"/>
    </row>
    <row r="2" spans="1:5" ht="12.75">
      <c r="A2" s="15" t="s">
        <v>1</v>
      </c>
      <c r="B2" s="15"/>
      <c r="C2" s="15"/>
      <c r="D2" s="15"/>
      <c r="E2" s="15"/>
    </row>
    <row r="3" spans="1:5" ht="12.75">
      <c r="A3" s="15" t="s">
        <v>66</v>
      </c>
      <c r="B3" s="15"/>
      <c r="C3" s="15"/>
      <c r="D3" s="15"/>
      <c r="E3" s="15"/>
    </row>
    <row r="4" spans="1:11" ht="12.75">
      <c r="A4" s="15" t="s">
        <v>67</v>
      </c>
      <c r="B4" s="15"/>
      <c r="C4" s="15"/>
      <c r="D4" s="15"/>
      <c r="E4" s="5">
        <v>30</v>
      </c>
      <c r="F4" s="15" t="s">
        <v>63</v>
      </c>
      <c r="G4" s="15"/>
      <c r="H4" s="15"/>
      <c r="I4" s="15"/>
      <c r="J4" s="15"/>
      <c r="K4" s="15"/>
    </row>
    <row r="5" spans="1:11" ht="38.25" customHeight="1">
      <c r="A5" s="6" t="s">
        <v>43</v>
      </c>
      <c r="B5" s="7"/>
      <c r="C5" s="6" t="s">
        <v>44</v>
      </c>
      <c r="D5" s="8" t="s">
        <v>62</v>
      </c>
      <c r="E5" s="8" t="s">
        <v>45</v>
      </c>
      <c r="F5" t="s">
        <v>3</v>
      </c>
      <c r="G5" t="s">
        <v>4</v>
      </c>
      <c r="H5" t="s">
        <v>9</v>
      </c>
      <c r="I5" t="s">
        <v>10</v>
      </c>
      <c r="J5" t="s">
        <v>48</v>
      </c>
      <c r="K5" t="s">
        <v>11</v>
      </c>
    </row>
    <row r="6" spans="1:5" ht="25.5">
      <c r="A6" s="9">
        <v>1</v>
      </c>
      <c r="B6" s="10"/>
      <c r="C6" s="11" t="s">
        <v>2</v>
      </c>
      <c r="D6" s="10"/>
      <c r="E6" s="10"/>
    </row>
    <row r="7" spans="1:6" ht="12.75">
      <c r="A7" s="10"/>
      <c r="B7" s="10" t="s">
        <v>3</v>
      </c>
      <c r="C7" s="11" t="s">
        <v>18</v>
      </c>
      <c r="D7" s="9">
        <f>+F7</f>
        <v>27</v>
      </c>
      <c r="E7" s="12">
        <f>+D7/$E$4</f>
        <v>0.9</v>
      </c>
      <c r="F7" s="3">
        <v>27</v>
      </c>
    </row>
    <row r="8" spans="1:7" ht="12.75">
      <c r="A8" s="10"/>
      <c r="B8" s="10" t="s">
        <v>4</v>
      </c>
      <c r="C8" s="11" t="s">
        <v>19</v>
      </c>
      <c r="D8" s="9">
        <f>+G8</f>
        <v>3</v>
      </c>
      <c r="E8" s="12">
        <f>+D8/$E$4</f>
        <v>0.1</v>
      </c>
      <c r="F8" s="1"/>
      <c r="G8" s="3">
        <v>3</v>
      </c>
    </row>
    <row r="9" spans="1:8" ht="12.75">
      <c r="A9" s="10"/>
      <c r="B9" s="10" t="s">
        <v>5</v>
      </c>
      <c r="C9" s="11" t="s">
        <v>20</v>
      </c>
      <c r="D9" s="9">
        <f>+H9</f>
        <v>0</v>
      </c>
      <c r="E9" s="12">
        <f>+D9/$E$4</f>
        <v>0</v>
      </c>
      <c r="H9" s="3"/>
    </row>
    <row r="10" spans="1:5" ht="25.5">
      <c r="A10" s="9">
        <v>2</v>
      </c>
      <c r="B10" s="10"/>
      <c r="C10" s="11" t="s">
        <v>6</v>
      </c>
      <c r="D10" s="9"/>
      <c r="E10" s="9"/>
    </row>
    <row r="11" spans="1:6" ht="12.75">
      <c r="A11" s="10"/>
      <c r="B11" s="10" t="s">
        <v>3</v>
      </c>
      <c r="C11" s="11" t="s">
        <v>21</v>
      </c>
      <c r="D11" s="9">
        <f>+F11</f>
        <v>30</v>
      </c>
      <c r="E11" s="12">
        <f>+D11/$E$4</f>
        <v>1</v>
      </c>
      <c r="F11" s="3">
        <v>30</v>
      </c>
    </row>
    <row r="12" spans="1:7" ht="12.75">
      <c r="A12" s="10"/>
      <c r="B12" s="10" t="s">
        <v>4</v>
      </c>
      <c r="C12" s="11" t="s">
        <v>22</v>
      </c>
      <c r="D12" s="9">
        <f>+G12</f>
        <v>0</v>
      </c>
      <c r="E12" s="12">
        <f>+D12/$E$4</f>
        <v>0</v>
      </c>
      <c r="G12" s="3"/>
    </row>
    <row r="13" spans="1:5" ht="25.5">
      <c r="A13" s="9">
        <v>3</v>
      </c>
      <c r="B13" s="10"/>
      <c r="C13" s="11" t="s">
        <v>7</v>
      </c>
      <c r="D13" s="9"/>
      <c r="E13" s="9"/>
    </row>
    <row r="14" spans="1:6" ht="12.75">
      <c r="A14" s="9"/>
      <c r="B14" s="10" t="s">
        <v>3</v>
      </c>
      <c r="C14" s="11" t="s">
        <v>23</v>
      </c>
      <c r="D14" s="9">
        <f>+F14</f>
        <v>29</v>
      </c>
      <c r="E14" s="12">
        <f>+D14/$E$4</f>
        <v>0.9666666666666667</v>
      </c>
      <c r="F14" s="3">
        <v>29</v>
      </c>
    </row>
    <row r="15" spans="1:7" ht="12.75">
      <c r="A15" s="10"/>
      <c r="B15" s="10" t="s">
        <v>4</v>
      </c>
      <c r="C15" s="11" t="s">
        <v>24</v>
      </c>
      <c r="D15" s="9">
        <f>+G15</f>
        <v>0</v>
      </c>
      <c r="E15" s="12">
        <f>+D15/$E$4</f>
        <v>0</v>
      </c>
      <c r="G15" s="3"/>
    </row>
    <row r="16" spans="1:6" ht="12.75">
      <c r="A16" s="10"/>
      <c r="B16" s="10" t="s">
        <v>42</v>
      </c>
      <c r="C16" s="11"/>
      <c r="D16" s="9">
        <f>+F16</f>
        <v>1</v>
      </c>
      <c r="E16" s="12">
        <f>+D16/$E$4</f>
        <v>0.03333333333333333</v>
      </c>
      <c r="F16" s="3">
        <v>1</v>
      </c>
    </row>
    <row r="17" spans="1:5" ht="25.5">
      <c r="A17" s="9">
        <v>4</v>
      </c>
      <c r="B17" s="10"/>
      <c r="C17" s="11" t="s">
        <v>8</v>
      </c>
      <c r="D17" s="9"/>
      <c r="E17" s="9"/>
    </row>
    <row r="18" spans="1:6" ht="12.75">
      <c r="A18" s="10"/>
      <c r="B18" s="10" t="s">
        <v>3</v>
      </c>
      <c r="C18" s="11" t="s">
        <v>25</v>
      </c>
      <c r="D18" s="9">
        <f>+F18</f>
        <v>8</v>
      </c>
      <c r="E18" s="12">
        <f>+D18/$E$4</f>
        <v>0.26666666666666666</v>
      </c>
      <c r="F18" s="3">
        <v>8</v>
      </c>
    </row>
    <row r="19" spans="1:7" ht="12.75">
      <c r="A19" s="10"/>
      <c r="B19" s="10" t="s">
        <v>4</v>
      </c>
      <c r="C19" s="11" t="s">
        <v>26</v>
      </c>
      <c r="D19" s="9">
        <f>+G19</f>
        <v>21</v>
      </c>
      <c r="E19" s="12">
        <f>+D19/$E$4</f>
        <v>0.7</v>
      </c>
      <c r="G19" s="3">
        <v>21</v>
      </c>
    </row>
    <row r="20" spans="1:8" ht="12.75">
      <c r="A20" s="10"/>
      <c r="B20" s="10" t="s">
        <v>9</v>
      </c>
      <c r="C20" s="11" t="s">
        <v>27</v>
      </c>
      <c r="D20" s="9">
        <f>+H20</f>
        <v>1</v>
      </c>
      <c r="E20" s="12">
        <f>+D20/$E$4</f>
        <v>0.03333333333333333</v>
      </c>
      <c r="H20" s="3">
        <v>1</v>
      </c>
    </row>
    <row r="21" spans="1:5" ht="25.5">
      <c r="A21" s="9">
        <v>5</v>
      </c>
      <c r="B21" s="10"/>
      <c r="C21" s="11" t="s">
        <v>16</v>
      </c>
      <c r="D21" s="9"/>
      <c r="E21" s="9"/>
    </row>
    <row r="22" spans="1:6" ht="12.75">
      <c r="A22" s="10"/>
      <c r="B22" s="10" t="s">
        <v>3</v>
      </c>
      <c r="C22" s="11" t="s">
        <v>28</v>
      </c>
      <c r="D22" s="9">
        <f>+F22</f>
        <v>1</v>
      </c>
      <c r="E22" s="12">
        <f>+D22/$D$28</f>
        <v>0.023255813953488372</v>
      </c>
      <c r="F22" s="3">
        <v>1</v>
      </c>
    </row>
    <row r="23" spans="1:7" ht="12.75">
      <c r="A23" s="10"/>
      <c r="B23" s="10" t="s">
        <v>4</v>
      </c>
      <c r="C23" s="11" t="s">
        <v>29</v>
      </c>
      <c r="D23" s="9">
        <f>+G23</f>
        <v>2</v>
      </c>
      <c r="E23" s="12">
        <f>+D23/$D$28</f>
        <v>0.046511627906976744</v>
      </c>
      <c r="G23" s="3">
        <v>2</v>
      </c>
    </row>
    <row r="24" spans="1:8" ht="12.75">
      <c r="A24" s="10"/>
      <c r="B24" s="10" t="s">
        <v>9</v>
      </c>
      <c r="C24" s="11" t="s">
        <v>30</v>
      </c>
      <c r="D24" s="9">
        <f>+H24</f>
        <v>20</v>
      </c>
      <c r="E24" s="12">
        <f>+D24/$D$28</f>
        <v>0.46511627906976744</v>
      </c>
      <c r="H24" s="3">
        <v>20</v>
      </c>
    </row>
    <row r="25" spans="1:9" ht="12.75">
      <c r="A25" s="10"/>
      <c r="B25" s="10" t="s">
        <v>10</v>
      </c>
      <c r="C25" s="11" t="s">
        <v>31</v>
      </c>
      <c r="D25" s="9">
        <f>+I25</f>
        <v>13</v>
      </c>
      <c r="E25" s="12">
        <f>+D25/$D$28</f>
        <v>0.3023255813953488</v>
      </c>
      <c r="I25" s="3">
        <v>13</v>
      </c>
    </row>
    <row r="26" spans="1:10" ht="12.75">
      <c r="A26" s="10"/>
      <c r="B26" s="10" t="s">
        <v>12</v>
      </c>
      <c r="C26" s="11" t="s">
        <v>32</v>
      </c>
      <c r="D26" s="9">
        <f>+J26</f>
        <v>5</v>
      </c>
      <c r="E26" s="12">
        <f>+D26/$D$28</f>
        <v>0.11627906976744186</v>
      </c>
      <c r="J26" s="3">
        <v>5</v>
      </c>
    </row>
    <row r="27" spans="1:11" ht="12.75">
      <c r="A27" s="10"/>
      <c r="B27" s="10" t="s">
        <v>11</v>
      </c>
      <c r="C27" s="11" t="s">
        <v>64</v>
      </c>
      <c r="D27" s="9">
        <f>+K27</f>
        <v>2</v>
      </c>
      <c r="E27" s="12">
        <f>+D27/$D$28</f>
        <v>0.046511627906976744</v>
      </c>
      <c r="F27" s="2"/>
      <c r="K27" s="3">
        <v>2</v>
      </c>
    </row>
    <row r="28" spans="1:11" ht="12.75">
      <c r="A28" s="10"/>
      <c r="B28" s="10"/>
      <c r="C28" s="11"/>
      <c r="D28" s="16">
        <f>SUM(D22:D27)</f>
        <v>43</v>
      </c>
      <c r="E28" s="12"/>
      <c r="F28" s="2"/>
      <c r="K28" s="3"/>
    </row>
    <row r="29" spans="1:5" ht="38.25">
      <c r="A29" s="9">
        <v>6</v>
      </c>
      <c r="B29" s="10"/>
      <c r="C29" s="11" t="s">
        <v>13</v>
      </c>
      <c r="D29" s="9"/>
      <c r="E29" s="13"/>
    </row>
    <row r="30" spans="1:6" ht="12.75">
      <c r="A30" s="10"/>
      <c r="B30" s="10" t="s">
        <v>3</v>
      </c>
      <c r="C30" s="11" t="s">
        <v>33</v>
      </c>
      <c r="D30" s="9">
        <f>+F30</f>
        <v>13</v>
      </c>
      <c r="E30" s="12">
        <f>+D30/$E$4</f>
        <v>0.43333333333333335</v>
      </c>
      <c r="F30" s="3">
        <v>13</v>
      </c>
    </row>
    <row r="31" spans="1:7" ht="12.75">
      <c r="A31" s="10"/>
      <c r="B31" s="10" t="s">
        <v>4</v>
      </c>
      <c r="C31" s="11" t="s">
        <v>34</v>
      </c>
      <c r="D31" s="9">
        <f>+G31</f>
        <v>13</v>
      </c>
      <c r="E31" s="12">
        <f>+D31/$E$4</f>
        <v>0.43333333333333335</v>
      </c>
      <c r="G31" s="3">
        <v>13</v>
      </c>
    </row>
    <row r="32" spans="1:8" ht="12.75">
      <c r="A32" s="10"/>
      <c r="B32" s="10" t="s">
        <v>9</v>
      </c>
      <c r="C32" s="11" t="s">
        <v>35</v>
      </c>
      <c r="D32" s="9">
        <f>+H32</f>
        <v>4</v>
      </c>
      <c r="E32" s="12">
        <f>+D32/$E$4</f>
        <v>0.13333333333333333</v>
      </c>
      <c r="H32" s="3">
        <v>4</v>
      </c>
    </row>
    <row r="33" spans="1:5" ht="12.75">
      <c r="A33" s="10"/>
      <c r="B33" s="10" t="s">
        <v>10</v>
      </c>
      <c r="C33" s="11" t="s">
        <v>36</v>
      </c>
      <c r="D33" s="9"/>
      <c r="E33" s="13"/>
    </row>
    <row r="34" spans="1:5" ht="38.25">
      <c r="A34" s="9">
        <v>7</v>
      </c>
      <c r="B34" s="10"/>
      <c r="C34" s="11" t="s">
        <v>14</v>
      </c>
      <c r="D34" s="9"/>
      <c r="E34" s="9"/>
    </row>
    <row r="35" spans="1:6" ht="12.75">
      <c r="A35" s="10"/>
      <c r="B35" s="10" t="s">
        <v>3</v>
      </c>
      <c r="C35" s="11" t="s">
        <v>37</v>
      </c>
      <c r="D35" s="9">
        <f>+F35</f>
        <v>18</v>
      </c>
      <c r="E35" s="12">
        <f>+D35/$E$4</f>
        <v>0.6</v>
      </c>
      <c r="F35" s="3">
        <v>18</v>
      </c>
    </row>
    <row r="36" spans="1:7" ht="12.75">
      <c r="A36" s="10"/>
      <c r="B36" s="10" t="s">
        <v>4</v>
      </c>
      <c r="C36" s="11" t="s">
        <v>38</v>
      </c>
      <c r="D36" s="9">
        <f>+G36</f>
        <v>7</v>
      </c>
      <c r="E36" s="12">
        <f>+D36/$E$4</f>
        <v>0.23333333333333334</v>
      </c>
      <c r="G36" s="3">
        <v>7</v>
      </c>
    </row>
    <row r="37" spans="1:8" ht="12.75">
      <c r="A37" s="10"/>
      <c r="B37" s="10" t="s">
        <v>9</v>
      </c>
      <c r="C37" s="11" t="s">
        <v>39</v>
      </c>
      <c r="D37" s="9">
        <f>+H37</f>
        <v>0</v>
      </c>
      <c r="E37" s="12">
        <f>+D37/$E$4</f>
        <v>0</v>
      </c>
      <c r="H37" s="3">
        <v>0</v>
      </c>
    </row>
    <row r="38" spans="1:8" ht="12.75">
      <c r="A38" s="10"/>
      <c r="B38" s="10" t="s">
        <v>51</v>
      </c>
      <c r="C38" s="11"/>
      <c r="D38" s="9">
        <f>+F38</f>
        <v>5</v>
      </c>
      <c r="E38" s="12">
        <f>+D38/$E$4</f>
        <v>0.16666666666666666</v>
      </c>
      <c r="F38" s="3">
        <v>5</v>
      </c>
      <c r="H38" s="4"/>
    </row>
    <row r="39" spans="1:5" ht="38.25">
      <c r="A39" s="9">
        <v>8</v>
      </c>
      <c r="B39" s="10"/>
      <c r="C39" s="11" t="s">
        <v>15</v>
      </c>
      <c r="D39" s="9"/>
      <c r="E39" s="13"/>
    </row>
    <row r="40" spans="1:6" ht="12.75">
      <c r="A40" s="10"/>
      <c r="B40" s="10" t="s">
        <v>3</v>
      </c>
      <c r="C40" s="11" t="s">
        <v>40</v>
      </c>
      <c r="D40" s="9">
        <f>+F40</f>
        <v>23</v>
      </c>
      <c r="E40" s="12">
        <f>+D40/$E$4</f>
        <v>0.7666666666666667</v>
      </c>
      <c r="F40" s="3">
        <v>23</v>
      </c>
    </row>
    <row r="41" spans="1:7" ht="12.75">
      <c r="A41" s="10"/>
      <c r="B41" s="10" t="s">
        <v>4</v>
      </c>
      <c r="C41" s="11" t="s">
        <v>41</v>
      </c>
      <c r="D41" s="9">
        <f>+G41</f>
        <v>2</v>
      </c>
      <c r="E41" s="12">
        <f>+D41/$E$4</f>
        <v>0.06666666666666667</v>
      </c>
      <c r="G41" s="3">
        <v>2</v>
      </c>
    </row>
    <row r="42" spans="1:8" ht="12.75">
      <c r="A42" s="10"/>
      <c r="B42" s="10" t="s">
        <v>42</v>
      </c>
      <c r="C42" s="11"/>
      <c r="D42" s="9">
        <f>+H42</f>
        <v>5</v>
      </c>
      <c r="E42" s="12">
        <f>+D42/$E$4</f>
        <v>0.16666666666666666</v>
      </c>
      <c r="H42">
        <v>5</v>
      </c>
    </row>
    <row r="43" spans="1:5" ht="25.5">
      <c r="A43" s="10"/>
      <c r="B43" s="10"/>
      <c r="C43" s="14" t="s">
        <v>76</v>
      </c>
      <c r="D43" s="9"/>
      <c r="E43" s="9"/>
    </row>
    <row r="44" spans="1:5" ht="12.75">
      <c r="A44" s="10"/>
      <c r="B44" s="9">
        <v>1</v>
      </c>
      <c r="C44" s="17" t="s">
        <v>68</v>
      </c>
      <c r="D44" s="9"/>
      <c r="E44" s="9"/>
    </row>
    <row r="45" spans="1:5" ht="12.75">
      <c r="A45" s="10"/>
      <c r="B45" s="10">
        <v>2</v>
      </c>
      <c r="C45" s="17" t="s">
        <v>69</v>
      </c>
      <c r="D45" s="9"/>
      <c r="E45" s="9"/>
    </row>
    <row r="46" spans="1:5" ht="51">
      <c r="A46" s="10"/>
      <c r="B46" s="10">
        <v>3</v>
      </c>
      <c r="C46" s="17" t="s">
        <v>70</v>
      </c>
      <c r="D46" s="9"/>
      <c r="E46" s="9"/>
    </row>
    <row r="47" spans="1:5" ht="51">
      <c r="A47" s="10"/>
      <c r="B47" s="10">
        <v>4</v>
      </c>
      <c r="C47" s="17" t="s">
        <v>71</v>
      </c>
      <c r="D47" s="9"/>
      <c r="E47" s="9"/>
    </row>
    <row r="48" spans="1:5" ht="19.5" customHeight="1">
      <c r="A48" s="10"/>
      <c r="B48" s="10">
        <v>5</v>
      </c>
      <c r="C48" s="17" t="s">
        <v>72</v>
      </c>
      <c r="D48" s="9"/>
      <c r="E48" s="10"/>
    </row>
    <row r="49" spans="1:5" ht="12.75">
      <c r="A49" s="10"/>
      <c r="B49" s="10"/>
      <c r="C49" s="10"/>
      <c r="D49" s="10"/>
      <c r="E49" s="10"/>
    </row>
    <row r="50" spans="1:5" ht="12.75">
      <c r="A50" s="10"/>
      <c r="B50" s="10" t="s">
        <v>61</v>
      </c>
      <c r="C50" s="10"/>
      <c r="D50" s="10">
        <v>41</v>
      </c>
      <c r="E50" s="10"/>
    </row>
    <row r="52" ht="13.5" thickBot="1">
      <c r="C52" t="s">
        <v>65</v>
      </c>
    </row>
    <row r="53" spans="3:5" ht="76.5" customHeight="1" thickBot="1">
      <c r="C53" s="18" t="s">
        <v>75</v>
      </c>
      <c r="D53" s="19"/>
      <c r="E53" s="20"/>
    </row>
    <row r="54" spans="3:5" ht="66.75" customHeight="1" thickBot="1">
      <c r="C54" s="18" t="s">
        <v>74</v>
      </c>
      <c r="D54" s="19"/>
      <c r="E54" s="20"/>
    </row>
  </sheetData>
  <sheetProtection/>
  <mergeCells count="7">
    <mergeCell ref="C54:E54"/>
    <mergeCell ref="A1:E1"/>
    <mergeCell ref="A2:E2"/>
    <mergeCell ref="A3:E3"/>
    <mergeCell ref="A4:D4"/>
    <mergeCell ref="F4:K4"/>
    <mergeCell ref="C53:E53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Control-I</cp:lastModifiedBy>
  <cp:lastPrinted>2010-04-05T15:52:18Z</cp:lastPrinted>
  <dcterms:created xsi:type="dcterms:W3CDTF">2008-05-15T14:18:33Z</dcterms:created>
  <dcterms:modified xsi:type="dcterms:W3CDTF">2011-04-08T18:59:06Z</dcterms:modified>
  <cp:category/>
  <cp:version/>
  <cp:contentType/>
  <cp:contentStatus/>
</cp:coreProperties>
</file>